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RHH-2022\LIBRE ACCESO A LA INFORMACIÓN\12 DICIEMBRE\"/>
    </mc:Choice>
  </mc:AlternateContent>
  <workbookProtection workbookAlgorithmName="SHA-512" workbookHashValue="T/S9rViLi87hRq9AFJpsoFuXS67zzeTj3b7MZwaKhSLGmoHKvshKSt9xfVJH5vn/zw0hny3WAyLsZJSukznU3Q==" workbookSaltValue="b+tjb5hN/9Njv8/ZK4h9qg==" workbookSpinCount="100000" lockStructure="1"/>
  <bookViews>
    <workbookView xWindow="0" yWindow="0" windowWidth="28800" windowHeight="115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J34" i="1" s="1"/>
  <c r="F29" i="1"/>
  <c r="H29" i="1"/>
  <c r="J29" i="1"/>
  <c r="E29" i="1"/>
  <c r="G19" i="1" l="1"/>
  <c r="I19" i="1" s="1"/>
  <c r="K19" i="1" s="1"/>
  <c r="G20" i="1"/>
  <c r="I20" i="1" s="1"/>
  <c r="K20" i="1" s="1"/>
  <c r="G21" i="1"/>
  <c r="I21" i="1" s="1"/>
  <c r="K21" i="1" s="1"/>
  <c r="G22" i="1"/>
  <c r="I22" i="1" s="1"/>
  <c r="K22" i="1" s="1"/>
  <c r="G23" i="1"/>
  <c r="I23" i="1" s="1"/>
  <c r="K23" i="1" s="1"/>
  <c r="G24" i="1"/>
  <c r="I24" i="1" s="1"/>
  <c r="K24" i="1" s="1"/>
  <c r="G25" i="1"/>
  <c r="I25" i="1" s="1"/>
  <c r="K25" i="1" s="1"/>
  <c r="G26" i="1"/>
  <c r="I26" i="1" s="1"/>
  <c r="K26" i="1" s="1"/>
  <c r="G27" i="1"/>
  <c r="I27" i="1" s="1"/>
  <c r="K27" i="1" s="1"/>
  <c r="G28" i="1"/>
  <c r="I28" i="1" s="1"/>
  <c r="K28" i="1" s="1"/>
  <c r="G18" i="1"/>
  <c r="G29" i="1" l="1"/>
  <c r="I18" i="1"/>
  <c r="G10" i="1"/>
  <c r="I10" i="1" l="1"/>
  <c r="G11" i="1"/>
  <c r="G34" i="1" s="1"/>
  <c r="K18" i="1"/>
  <c r="K29" i="1" s="1"/>
  <c r="I29" i="1"/>
  <c r="K10" i="1" l="1"/>
  <c r="K11" i="1" s="1"/>
  <c r="K34" i="1" s="1"/>
  <c r="I11" i="1"/>
  <c r="I34" i="1" s="1"/>
</calcChain>
</file>

<file path=xl/sharedStrings.xml><?xml version="1.0" encoding="utf-8"?>
<sst xmlns="http://schemas.openxmlformats.org/spreadsheetml/2006/main" count="74" uniqueCount="49">
  <si>
    <t xml:space="preserve"> </t>
  </si>
  <si>
    <t>AUTORIDAD PARA EL MANEJO SUSTENTABLE DE LA CUENCA Y DEL LAGO DE AMATITLÁN
NÓMINA DE SUELDOS CORRESPONDIENTES AL MES DE DICIEMBRE DE 2022</t>
  </si>
  <si>
    <t>RENGLÓN 011 PERSONAL PERMANENTE</t>
  </si>
  <si>
    <t>No.</t>
  </si>
  <si>
    <t>Renglón</t>
  </si>
  <si>
    <t>Puesto Funcional</t>
  </si>
  <si>
    <t>NOMBRE</t>
  </si>
  <si>
    <t>Devengado Mensual</t>
  </si>
  <si>
    <t>TOTAL DEVENGADO MENSUAL</t>
  </si>
  <si>
    <t>Dias laborazos 2022</t>
  </si>
  <si>
    <t>Aguinaldo</t>
  </si>
  <si>
    <t>Bono vacacional</t>
  </si>
  <si>
    <t>TOTAL</t>
  </si>
  <si>
    <t>Renglón           011</t>
  </si>
  <si>
    <t>Renglón         026</t>
  </si>
  <si>
    <t>Sueldo
Mensual</t>
  </si>
  <si>
    <t>Bono 
Profesional</t>
  </si>
  <si>
    <t>011</t>
  </si>
  <si>
    <t xml:space="preserve">Director Ejecutivo </t>
  </si>
  <si>
    <t xml:space="preserve">Edgar Rolando Zamora Ruíz </t>
  </si>
  <si>
    <t>RENGLÓN 022 PERSONAL POR CONTRATO</t>
  </si>
  <si>
    <t>Dias laborados 2022</t>
  </si>
  <si>
    <t>Renglón          022</t>
  </si>
  <si>
    <t>Renglón        026</t>
  </si>
  <si>
    <t>022</t>
  </si>
  <si>
    <t>Jefe Ordenamiento Territorial</t>
  </si>
  <si>
    <t>Brayan Onasis Estevez Ruiz</t>
  </si>
  <si>
    <t>Jefe de Evaluacion y Seguimiento</t>
  </si>
  <si>
    <t>Harold Alexander Cruz Juarez</t>
  </si>
  <si>
    <t xml:space="preserve">Jefe de Forestal </t>
  </si>
  <si>
    <t xml:space="preserve">Rosa Maria López Vides </t>
  </si>
  <si>
    <t>Jefe de Recolección y Tratamiento de Desechos Líquidos y Sólidos</t>
  </si>
  <si>
    <t xml:space="preserve">Joel Abraham Chanchavac Juarez </t>
  </si>
  <si>
    <t xml:space="preserve">Jefa de Asesoría Jurídica </t>
  </si>
  <si>
    <t xml:space="preserve">Veronica Elizabeth Esquivel Enriquez </t>
  </si>
  <si>
    <t xml:space="preserve">Jefe de Control,  Calidad Ambiental y Manejo de Lagos </t>
  </si>
  <si>
    <t xml:space="preserve">Jose Diego Morales Ortega </t>
  </si>
  <si>
    <t xml:space="preserve">Jefe División de Relaciones Interinstitucionales </t>
  </si>
  <si>
    <t>Patricia Del Rosario Tello Sartoressi</t>
  </si>
  <si>
    <t>Subdirector Ejecutivo</t>
  </si>
  <si>
    <t xml:space="preserve">Raul Enrique Orozco Velasquez </t>
  </si>
  <si>
    <t xml:space="preserve">Jefe de Auditoria Interna </t>
  </si>
  <si>
    <t>Erick Estuardo Vásquez Amezquita</t>
  </si>
  <si>
    <t xml:space="preserve">Jefe de Educación Ambiental </t>
  </si>
  <si>
    <t>Angela Exceli Gil Marroquín</t>
  </si>
  <si>
    <t xml:space="preserve">Jefe de Ejecución de Proyectos </t>
  </si>
  <si>
    <t xml:space="preserve">Lourdes del Carmen Ponciano Ardon </t>
  </si>
  <si>
    <t>275</t>
  </si>
  <si>
    <t>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</si>
</sst>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0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F6AF3B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3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6" fillId="2" borderId="0" xfId="2" applyFont="1" applyFill="1" applyAlignment="1" applyProtection="1">
      <alignment vertical="center"/>
      <protection hidden="1"/>
    </xf>
    <xf numFmtId="0" fontId="6" fillId="2" borderId="0" xfId="2" applyFont="1" applyFill="1" applyAlignment="1" applyProtection="1">
      <alignment horizontal="center" vertical="center" wrapText="1"/>
      <protection hidden="1"/>
    </xf>
    <xf numFmtId="0" fontId="6" fillId="2" borderId="0" xfId="2" applyFont="1" applyFill="1" applyAlignment="1" applyProtection="1">
      <alignment horizontal="center" vertical="center"/>
      <protection hidden="1"/>
    </xf>
    <xf numFmtId="49" fontId="6" fillId="2" borderId="0" xfId="2" applyNumberFormat="1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2" borderId="0" xfId="2" applyFont="1" applyFill="1" applyAlignment="1" applyProtection="1">
      <alignment horizontal="center" vertical="center"/>
      <protection hidden="1"/>
    </xf>
    <xf numFmtId="0" fontId="4" fillId="2" borderId="0" xfId="3" applyFont="1" applyFill="1" applyBorder="1" applyAlignment="1" applyProtection="1">
      <alignment horizontal="center" vertical="center"/>
      <protection hidden="1"/>
    </xf>
    <xf numFmtId="0" fontId="4" fillId="2" borderId="0" xfId="3" applyFont="1" applyFill="1" applyBorder="1" applyAlignment="1" applyProtection="1">
      <alignment horizontal="center" vertical="center"/>
      <protection hidden="1"/>
    </xf>
    <xf numFmtId="49" fontId="4" fillId="2" borderId="0" xfId="3" applyNumberFormat="1" applyFont="1" applyFill="1" applyBorder="1" applyAlignment="1" applyProtection="1">
      <alignment horizontal="center" vertical="center"/>
      <protection hidden="1"/>
    </xf>
    <xf numFmtId="0" fontId="4" fillId="3" borderId="1" xfId="2" applyFont="1" applyFill="1" applyBorder="1" applyAlignment="1" applyProtection="1">
      <alignment horizontal="center" vertical="center" wrapText="1"/>
      <protection hidden="1"/>
    </xf>
    <xf numFmtId="0" fontId="4" fillId="3" borderId="2" xfId="2" applyFont="1" applyFill="1" applyBorder="1" applyAlignment="1" applyProtection="1">
      <alignment horizontal="center" vertical="center" wrapText="1"/>
      <protection hidden="1"/>
    </xf>
    <xf numFmtId="0" fontId="4" fillId="3" borderId="3" xfId="2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Protection="1">
      <protection hidden="1"/>
    </xf>
    <xf numFmtId="0" fontId="4" fillId="4" borderId="1" xfId="2" applyFont="1" applyFill="1" applyBorder="1" applyAlignment="1" applyProtection="1">
      <alignment horizontal="center" vertical="center" wrapText="1"/>
      <protection hidden="1"/>
    </xf>
    <xf numFmtId="49" fontId="4" fillId="4" borderId="1" xfId="2" applyNumberFormat="1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wrapText="1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4" fillId="3" borderId="5" xfId="2" applyFont="1" applyFill="1" applyBorder="1" applyAlignment="1" applyProtection="1">
      <alignment horizontal="center" vertical="center" wrapText="1"/>
      <protection hidden="1"/>
    </xf>
    <xf numFmtId="0" fontId="4" fillId="3" borderId="2" xfId="2" applyFont="1" applyFill="1" applyBorder="1" applyAlignment="1" applyProtection="1">
      <alignment horizontal="center" vertical="center" wrapText="1"/>
      <protection hidden="1"/>
    </xf>
    <xf numFmtId="0" fontId="4" fillId="4" borderId="5" xfId="2" applyFont="1" applyFill="1" applyBorder="1" applyAlignment="1" applyProtection="1">
      <alignment horizontal="center" vertical="center" wrapText="1"/>
      <protection hidden="1"/>
    </xf>
    <xf numFmtId="49" fontId="4" fillId="4" borderId="5" xfId="2" applyNumberFormat="1" applyFont="1" applyFill="1" applyBorder="1" applyAlignment="1" applyProtection="1">
      <alignment horizontal="center" vertical="center" wrapText="1"/>
      <protection hidden="1"/>
    </xf>
    <xf numFmtId="0" fontId="4" fillId="3" borderId="6" xfId="2" applyFont="1" applyFill="1" applyBorder="1" applyAlignment="1" applyProtection="1">
      <alignment horizontal="center" vertical="center" wrapText="1"/>
      <protection hidden="1"/>
    </xf>
    <xf numFmtId="0" fontId="4" fillId="4" borderId="6" xfId="2" applyFont="1" applyFill="1" applyBorder="1" applyAlignment="1" applyProtection="1">
      <alignment horizontal="center" vertical="center" wrapText="1"/>
      <protection hidden="1"/>
    </xf>
    <xf numFmtId="49" fontId="4" fillId="4" borderId="6" xfId="2" applyNumberFormat="1" applyFont="1" applyFill="1" applyBorder="1" applyAlignment="1" applyProtection="1">
      <alignment horizontal="center" vertical="center" wrapText="1"/>
      <protection hidden="1"/>
    </xf>
    <xf numFmtId="0" fontId="6" fillId="2" borderId="2" xfId="2" applyNumberFormat="1" applyFont="1" applyFill="1" applyBorder="1" applyAlignment="1" applyProtection="1">
      <alignment horizontal="center" vertical="center"/>
      <protection hidden="1"/>
    </xf>
    <xf numFmtId="49" fontId="6" fillId="2" borderId="2" xfId="4" applyNumberFormat="1" applyFont="1" applyFill="1" applyBorder="1" applyAlignment="1" applyProtection="1">
      <alignment horizontal="center" vertical="center"/>
      <protection hidden="1"/>
    </xf>
    <xf numFmtId="0" fontId="6" fillId="0" borderId="3" xfId="2" applyNumberFormat="1" applyFont="1" applyFill="1" applyBorder="1" applyAlignment="1" applyProtection="1">
      <alignment horizontal="center" vertical="center"/>
      <protection hidden="1"/>
    </xf>
    <xf numFmtId="44" fontId="6" fillId="0" borderId="2" xfId="1" applyNumberFormat="1" applyFont="1" applyFill="1" applyBorder="1" applyAlignment="1" applyProtection="1">
      <alignment vertical="center"/>
      <protection hidden="1"/>
    </xf>
    <xf numFmtId="49" fontId="6" fillId="5" borderId="2" xfId="1" applyNumberFormat="1" applyFont="1" applyFill="1" applyBorder="1" applyAlignment="1" applyProtection="1">
      <alignment horizontal="center" vertical="center"/>
      <protection hidden="1"/>
    </xf>
    <xf numFmtId="44" fontId="5" fillId="5" borderId="2" xfId="0" applyNumberFormat="1" applyFont="1" applyFill="1" applyBorder="1" applyProtection="1">
      <protection hidden="1"/>
    </xf>
    <xf numFmtId="164" fontId="7" fillId="4" borderId="2" xfId="0" applyNumberFormat="1" applyFont="1" applyFill="1" applyBorder="1" applyProtection="1">
      <protection hidden="1"/>
    </xf>
    <xf numFmtId="0" fontId="4" fillId="2" borderId="0" xfId="3" applyFont="1" applyFill="1" applyBorder="1" applyAlignment="1" applyProtection="1">
      <alignment horizontal="center" vertical="center" wrapText="1"/>
      <protection hidden="1"/>
    </xf>
    <xf numFmtId="44" fontId="4" fillId="3" borderId="2" xfId="1" applyNumberFormat="1" applyFont="1" applyFill="1" applyBorder="1" applyAlignment="1" applyProtection="1">
      <alignment vertical="center"/>
      <protection hidden="1"/>
    </xf>
    <xf numFmtId="44" fontId="4" fillId="4" borderId="2" xfId="1" applyNumberFormat="1" applyFont="1" applyFill="1" applyBorder="1" applyAlignment="1" applyProtection="1">
      <alignment vertical="center"/>
      <protection hidden="1"/>
    </xf>
    <xf numFmtId="44" fontId="4" fillId="2" borderId="0" xfId="1" applyNumberFormat="1" applyFont="1" applyFill="1" applyBorder="1" applyAlignment="1" applyProtection="1">
      <alignment vertical="center"/>
      <protection hidden="1"/>
    </xf>
    <xf numFmtId="49" fontId="4" fillId="2" borderId="0" xfId="1" applyNumberFormat="1" applyFont="1" applyFill="1" applyBorder="1" applyAlignment="1" applyProtection="1">
      <alignment horizontal="center" vertical="center"/>
      <protection hidden="1"/>
    </xf>
    <xf numFmtId="44" fontId="4" fillId="2" borderId="0" xfId="0" applyNumberFormat="1" applyFont="1" applyFill="1" applyBorder="1" applyAlignment="1" applyProtection="1">
      <alignment horizontal="right" vertical="center"/>
      <protection hidden="1"/>
    </xf>
    <xf numFmtId="0" fontId="6" fillId="0" borderId="3" xfId="4" applyNumberFormat="1" applyFont="1" applyFill="1" applyBorder="1" applyAlignment="1" applyProtection="1">
      <alignment horizontal="center" vertical="center"/>
      <protection hidden="1"/>
    </xf>
    <xf numFmtId="0" fontId="6" fillId="0" borderId="2" xfId="2" applyNumberFormat="1" applyFont="1" applyFill="1" applyBorder="1" applyAlignment="1" applyProtection="1">
      <alignment horizontal="center" vertical="center"/>
      <protection hidden="1"/>
    </xf>
    <xf numFmtId="44" fontId="6" fillId="0" borderId="2" xfId="5" applyNumberFormat="1" applyFont="1" applyFill="1" applyBorder="1" applyAlignment="1" applyProtection="1">
      <alignment vertical="center"/>
      <protection hidden="1"/>
    </xf>
    <xf numFmtId="49" fontId="6" fillId="5" borderId="6" xfId="1" applyNumberFormat="1" applyFont="1" applyFill="1" applyBorder="1" applyAlignment="1" applyProtection="1">
      <alignment horizontal="center" vertical="center"/>
      <protection hidden="1"/>
    </xf>
    <xf numFmtId="0" fontId="6" fillId="0" borderId="2" xfId="4" applyNumberFormat="1" applyFont="1" applyFill="1" applyBorder="1" applyAlignment="1" applyProtection="1">
      <alignment horizontal="center" vertical="center"/>
      <protection hidden="1"/>
    </xf>
    <xf numFmtId="0" fontId="6" fillId="2" borderId="0" xfId="2" applyFont="1" applyFill="1" applyBorder="1" applyAlignment="1" applyProtection="1">
      <alignment vertical="center"/>
      <protection hidden="1"/>
    </xf>
    <xf numFmtId="0" fontId="4" fillId="2" borderId="0" xfId="2" applyNumberFormat="1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44" fontId="4" fillId="3" borderId="2" xfId="2" applyNumberFormat="1" applyFont="1" applyFill="1" applyBorder="1" applyAlignment="1" applyProtection="1">
      <alignment vertical="center"/>
      <protection hidden="1"/>
    </xf>
    <xf numFmtId="0" fontId="4" fillId="2" borderId="0" xfId="4" applyFont="1" applyFill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44" fontId="6" fillId="2" borderId="0" xfId="2" applyNumberFormat="1" applyFont="1" applyFill="1" applyAlignment="1" applyProtection="1">
      <alignment vertical="center"/>
      <protection hidden="1"/>
    </xf>
    <xf numFmtId="0" fontId="6" fillId="2" borderId="0" xfId="4" applyFont="1" applyFill="1" applyAlignment="1" applyProtection="1">
      <alignment vertical="center"/>
      <protection hidden="1"/>
    </xf>
    <xf numFmtId="0" fontId="4" fillId="4" borderId="9" xfId="2" applyFont="1" applyFill="1" applyBorder="1" applyAlignment="1" applyProtection="1">
      <alignment horizontal="center" vertical="center" wrapText="1"/>
      <protection hidden="1"/>
    </xf>
    <xf numFmtId="0" fontId="4" fillId="4" borderId="10" xfId="2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0" fontId="6" fillId="0" borderId="0" xfId="2" applyFont="1" applyFill="1" applyAlignment="1" applyProtection="1">
      <alignment vertical="center"/>
      <protection hidden="1"/>
    </xf>
    <xf numFmtId="0" fontId="6" fillId="0" borderId="0" xfId="2" applyFont="1" applyFill="1" applyAlignment="1" applyProtection="1">
      <alignment horizontal="center" vertical="center"/>
      <protection hidden="1"/>
    </xf>
    <xf numFmtId="0" fontId="4" fillId="4" borderId="11" xfId="2" applyFont="1" applyFill="1" applyBorder="1" applyAlignment="1" applyProtection="1">
      <alignment horizontal="center" vertical="center" wrapText="1"/>
      <protection hidden="1"/>
    </xf>
    <xf numFmtId="0" fontId="4" fillId="4" borderId="12" xfId="2" applyFont="1" applyFill="1" applyBorder="1" applyAlignment="1" applyProtection="1">
      <alignment horizontal="center" vertical="center" wrapText="1"/>
      <protection hidden="1"/>
    </xf>
    <xf numFmtId="0" fontId="4" fillId="4" borderId="5" xfId="0" applyFont="1" applyFill="1" applyBorder="1" applyAlignment="1" applyProtection="1">
      <alignment horizontal="center" vertical="center" wrapText="1"/>
      <protection hidden="1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6" fillId="0" borderId="0" xfId="2" applyFont="1" applyFill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0" fontId="7" fillId="4" borderId="6" xfId="0" applyFont="1" applyFill="1" applyBorder="1" applyAlignment="1" applyProtection="1">
      <alignment horizontal="center" vertical="center"/>
      <protection hidden="1"/>
    </xf>
    <xf numFmtId="44" fontId="6" fillId="0" borderId="0" xfId="2" applyNumberFormat="1" applyFont="1" applyFill="1" applyAlignment="1" applyProtection="1">
      <alignment vertical="center"/>
      <protection hidden="1"/>
    </xf>
    <xf numFmtId="13" fontId="6" fillId="0" borderId="0" xfId="2" applyNumberFormat="1" applyFont="1" applyFill="1" applyAlignment="1" applyProtection="1">
      <alignment vertical="center"/>
      <protection hidden="1"/>
    </xf>
    <xf numFmtId="44" fontId="4" fillId="3" borderId="7" xfId="2" applyNumberFormat="1" applyFont="1" applyFill="1" applyBorder="1" applyAlignment="1" applyProtection="1">
      <alignment horizontal="center" vertical="center" wrapText="1"/>
      <protection hidden="1"/>
    </xf>
    <xf numFmtId="44" fontId="4" fillId="3" borderId="8" xfId="2" applyNumberFormat="1" applyFont="1" applyFill="1" applyBorder="1" applyAlignment="1" applyProtection="1">
      <alignment horizontal="center" vertical="center" wrapText="1"/>
      <protection hidden="1"/>
    </xf>
    <xf numFmtId="44" fontId="4" fillId="4" borderId="2" xfId="0" applyNumberFormat="1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6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6" fillId="2" borderId="2" xfId="4" applyNumberFormat="1" applyFont="1" applyFill="1" applyBorder="1" applyAlignment="1" applyProtection="1">
      <alignment horizontal="center" vertical="center" wrapText="1"/>
      <protection hidden="1"/>
    </xf>
    <xf numFmtId="0" fontId="6" fillId="2" borderId="2" xfId="4" applyNumberFormat="1" applyFont="1" applyFill="1" applyBorder="1" applyAlignment="1" applyProtection="1">
      <alignment horizontal="center" vertical="top" wrapText="1"/>
      <protection hidden="1"/>
    </xf>
    <xf numFmtId="0" fontId="6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</cellXfs>
  <cellStyles count="6">
    <cellStyle name="Moneda 2" xfId="1"/>
    <cellStyle name="Moneda 3" xfId="5"/>
    <cellStyle name="Normal" xfId="0" builtinId="0"/>
    <cellStyle name="Normal 2" xfId="3"/>
    <cellStyle name="Normal_jacki 031-029-021-022_PERSONAL_AMSA_2010(2)" xfId="2"/>
    <cellStyle name="Normal_jacki 031-029-021-022_PERSONAL_AMSA_2010(2)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1521435</xdr:colOff>
      <xdr:row>3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3535" cy="83820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o">
  <a:themeElements>
    <a:clrScheme name="Circuito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o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o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4" workbookViewId="0">
      <selection activeCell="C5" sqref="C1:C1048576"/>
    </sheetView>
  </sheetViews>
  <sheetFormatPr baseColWidth="10" defaultRowHeight="14.25" x14ac:dyDescent="0.2"/>
  <cols>
    <col min="1" max="1" width="11.125" bestFit="1" customWidth="1"/>
    <col min="2" max="2" width="9.375" customWidth="1"/>
    <col min="3" max="3" width="33.25" style="1" customWidth="1"/>
    <col min="4" max="4" width="34.125" style="1" customWidth="1"/>
    <col min="5" max="5" width="15.25" customWidth="1"/>
    <col min="6" max="6" width="11.625" bestFit="1" customWidth="1"/>
    <col min="7" max="7" width="17.5" customWidth="1"/>
    <col min="8" max="8" width="5.375" style="1" hidden="1" customWidth="1"/>
    <col min="9" max="9" width="16.25" customWidth="1"/>
    <col min="10" max="10" width="13.875" customWidth="1"/>
    <col min="11" max="11" width="18.375" customWidth="1"/>
  </cols>
  <sheetData>
    <row r="1" spans="1:13" ht="15" x14ac:dyDescent="0.2">
      <c r="A1" s="2" t="s">
        <v>0</v>
      </c>
      <c r="B1" s="2"/>
      <c r="C1" s="3"/>
      <c r="D1" s="4"/>
      <c r="E1" s="2"/>
      <c r="F1" s="2"/>
      <c r="G1" s="2"/>
      <c r="H1" s="5"/>
      <c r="I1" s="2"/>
      <c r="J1" s="2"/>
      <c r="K1" s="2"/>
      <c r="L1" s="6"/>
      <c r="M1" s="6"/>
    </row>
    <row r="2" spans="1:13" ht="31.5" customHeight="1" x14ac:dyDescent="0.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6"/>
      <c r="M2" s="6"/>
    </row>
    <row r="3" spans="1:13" ht="15.7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6"/>
      <c r="M3" s="6"/>
    </row>
    <row r="4" spans="1:13" ht="15.75" x14ac:dyDescent="0.2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6"/>
      <c r="M4" s="6"/>
    </row>
    <row r="5" spans="1:13" ht="15.75" x14ac:dyDescent="0.2">
      <c r="A5" s="10"/>
      <c r="B5" s="10"/>
      <c r="C5" s="10"/>
      <c r="D5" s="10"/>
      <c r="E5" s="10"/>
      <c r="F5" s="10"/>
      <c r="G5" s="10"/>
      <c r="H5" s="11"/>
      <c r="I5" s="10"/>
      <c r="J5" s="10"/>
      <c r="K5" s="10"/>
      <c r="L5" s="6"/>
      <c r="M5" s="6"/>
    </row>
    <row r="6" spans="1:13" ht="15.75" x14ac:dyDescent="0.2">
      <c r="A6" s="12" t="s">
        <v>3</v>
      </c>
      <c r="B6" s="12" t="s">
        <v>4</v>
      </c>
      <c r="C6" s="12" t="s">
        <v>5</v>
      </c>
      <c r="D6" s="13" t="s">
        <v>6</v>
      </c>
      <c r="E6" s="14" t="s">
        <v>7</v>
      </c>
      <c r="F6" s="15"/>
      <c r="G6" s="16" t="s">
        <v>8</v>
      </c>
      <c r="H6" s="17" t="s">
        <v>9</v>
      </c>
      <c r="I6" s="18" t="s">
        <v>10</v>
      </c>
      <c r="J6" s="18" t="s">
        <v>11</v>
      </c>
      <c r="K6" s="19" t="s">
        <v>12</v>
      </c>
      <c r="L6" s="6"/>
      <c r="M6" s="6"/>
    </row>
    <row r="7" spans="1:13" ht="31.5" x14ac:dyDescent="0.2">
      <c r="A7" s="20"/>
      <c r="B7" s="20"/>
      <c r="C7" s="20"/>
      <c r="D7" s="13"/>
      <c r="E7" s="21" t="s">
        <v>13</v>
      </c>
      <c r="F7" s="21" t="s">
        <v>14</v>
      </c>
      <c r="G7" s="22"/>
      <c r="H7" s="23"/>
      <c r="I7" s="18"/>
      <c r="J7" s="18"/>
      <c r="K7" s="19"/>
      <c r="L7" s="6"/>
      <c r="M7" s="6"/>
    </row>
    <row r="8" spans="1:13" ht="15" customHeight="1" x14ac:dyDescent="0.2">
      <c r="A8" s="20"/>
      <c r="B8" s="20"/>
      <c r="C8" s="20"/>
      <c r="D8" s="13"/>
      <c r="E8" s="12" t="s">
        <v>15</v>
      </c>
      <c r="F8" s="12" t="s">
        <v>16</v>
      </c>
      <c r="G8" s="22"/>
      <c r="H8" s="23"/>
      <c r="I8" s="18"/>
      <c r="J8" s="18"/>
      <c r="K8" s="19"/>
      <c r="L8" s="6"/>
      <c r="M8" s="6"/>
    </row>
    <row r="9" spans="1:13" x14ac:dyDescent="0.2">
      <c r="A9" s="24"/>
      <c r="B9" s="24"/>
      <c r="C9" s="24"/>
      <c r="D9" s="13"/>
      <c r="E9" s="24"/>
      <c r="F9" s="24"/>
      <c r="G9" s="25"/>
      <c r="H9" s="26"/>
      <c r="I9" s="18"/>
      <c r="J9" s="18"/>
      <c r="K9" s="19"/>
      <c r="L9" s="6"/>
      <c r="M9" s="6"/>
    </row>
    <row r="10" spans="1:13" ht="15.75" x14ac:dyDescent="0.25">
      <c r="A10" s="27">
        <v>1</v>
      </c>
      <c r="B10" s="28" t="s">
        <v>17</v>
      </c>
      <c r="C10" s="72" t="s">
        <v>18</v>
      </c>
      <c r="D10" s="29" t="s">
        <v>19</v>
      </c>
      <c r="E10" s="30">
        <v>17500</v>
      </c>
      <c r="F10" s="30">
        <v>0</v>
      </c>
      <c r="G10" s="30">
        <f>E10</f>
        <v>17500</v>
      </c>
      <c r="H10" s="31" t="s">
        <v>48</v>
      </c>
      <c r="I10" s="32">
        <f>(G10/365)*H10/2</f>
        <v>8750</v>
      </c>
      <c r="J10" s="32">
        <v>200</v>
      </c>
      <c r="K10" s="33">
        <f>SUM(I10:J10)</f>
        <v>8950</v>
      </c>
      <c r="L10" s="6"/>
      <c r="M10" s="6"/>
    </row>
    <row r="11" spans="1:13" ht="15.75" x14ac:dyDescent="0.2">
      <c r="A11" s="10"/>
      <c r="B11" s="10"/>
      <c r="C11" s="34"/>
      <c r="D11" s="10"/>
      <c r="E11" s="35">
        <v>17500</v>
      </c>
      <c r="F11" s="35">
        <v>0</v>
      </c>
      <c r="G11" s="36">
        <f>(G10)</f>
        <v>17500</v>
      </c>
      <c r="H11" s="36" t="str">
        <f t="shared" ref="H11:K11" si="0">(H10)</f>
        <v>365</v>
      </c>
      <c r="I11" s="36">
        <f t="shared" si="0"/>
        <v>8750</v>
      </c>
      <c r="J11" s="36">
        <f t="shared" si="0"/>
        <v>200</v>
      </c>
      <c r="K11" s="36">
        <f t="shared" si="0"/>
        <v>8950</v>
      </c>
      <c r="L11" s="6"/>
      <c r="M11" s="6"/>
    </row>
    <row r="12" spans="1:13" ht="15.75" x14ac:dyDescent="0.2">
      <c r="A12" s="10"/>
      <c r="B12" s="10"/>
      <c r="C12" s="34"/>
      <c r="D12" s="10"/>
      <c r="E12" s="37"/>
      <c r="F12" s="37"/>
      <c r="G12" s="37"/>
      <c r="H12" s="38"/>
      <c r="I12" s="39"/>
      <c r="J12" s="39"/>
      <c r="K12" s="39"/>
      <c r="L12" s="6"/>
      <c r="M12" s="6"/>
    </row>
    <row r="13" spans="1:13" ht="15.75" x14ac:dyDescent="0.2">
      <c r="A13" s="9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6"/>
      <c r="M13" s="6"/>
    </row>
    <row r="14" spans="1:13" ht="15.75" x14ac:dyDescent="0.2">
      <c r="A14" s="12" t="s">
        <v>3</v>
      </c>
      <c r="B14" s="12" t="s">
        <v>4</v>
      </c>
      <c r="C14" s="12" t="s">
        <v>5</v>
      </c>
      <c r="D14" s="13" t="s">
        <v>6</v>
      </c>
      <c r="E14" s="14" t="s">
        <v>7</v>
      </c>
      <c r="F14" s="15"/>
      <c r="G14" s="16" t="s">
        <v>8</v>
      </c>
      <c r="H14" s="17" t="s">
        <v>21</v>
      </c>
      <c r="I14" s="18" t="s">
        <v>10</v>
      </c>
      <c r="J14" s="18" t="s">
        <v>11</v>
      </c>
      <c r="K14" s="19" t="s">
        <v>12</v>
      </c>
      <c r="L14" s="6"/>
      <c r="M14" s="6"/>
    </row>
    <row r="15" spans="1:13" ht="31.5" x14ac:dyDescent="0.2">
      <c r="A15" s="20"/>
      <c r="B15" s="20"/>
      <c r="C15" s="20"/>
      <c r="D15" s="13"/>
      <c r="E15" s="21" t="s">
        <v>22</v>
      </c>
      <c r="F15" s="21" t="s">
        <v>23</v>
      </c>
      <c r="G15" s="22"/>
      <c r="H15" s="23"/>
      <c r="I15" s="18"/>
      <c r="J15" s="18"/>
      <c r="K15" s="19"/>
      <c r="L15" s="6"/>
      <c r="M15" s="6"/>
    </row>
    <row r="16" spans="1:13" ht="15" customHeight="1" x14ac:dyDescent="0.2">
      <c r="A16" s="20"/>
      <c r="B16" s="20"/>
      <c r="C16" s="20"/>
      <c r="D16" s="13"/>
      <c r="E16" s="12" t="s">
        <v>15</v>
      </c>
      <c r="F16" s="12" t="s">
        <v>16</v>
      </c>
      <c r="G16" s="22"/>
      <c r="H16" s="23"/>
      <c r="I16" s="18"/>
      <c r="J16" s="18"/>
      <c r="K16" s="19"/>
      <c r="L16" s="6"/>
      <c r="M16" s="6"/>
    </row>
    <row r="17" spans="1:13" x14ac:dyDescent="0.2">
      <c r="A17" s="24"/>
      <c r="B17" s="24"/>
      <c r="C17" s="24"/>
      <c r="D17" s="13"/>
      <c r="E17" s="24"/>
      <c r="F17" s="24"/>
      <c r="G17" s="25"/>
      <c r="H17" s="26"/>
      <c r="I17" s="18"/>
      <c r="J17" s="18"/>
      <c r="K17" s="19"/>
      <c r="L17" s="6"/>
      <c r="M17" s="6"/>
    </row>
    <row r="18" spans="1:13" ht="15.75" x14ac:dyDescent="0.25">
      <c r="A18" s="27">
        <v>1</v>
      </c>
      <c r="B18" s="28" t="s">
        <v>24</v>
      </c>
      <c r="C18" s="73" t="s">
        <v>25</v>
      </c>
      <c r="D18" s="40" t="s">
        <v>26</v>
      </c>
      <c r="E18" s="30">
        <v>13500</v>
      </c>
      <c r="F18" s="30">
        <v>375</v>
      </c>
      <c r="G18" s="30">
        <f>(E18+F18)</f>
        <v>13875</v>
      </c>
      <c r="H18" s="31">
        <v>365</v>
      </c>
      <c r="I18" s="32">
        <f>(G18/365)*H18/2</f>
        <v>6937.5</v>
      </c>
      <c r="J18" s="32">
        <v>200</v>
      </c>
      <c r="K18" s="33">
        <f>SUM(I18:J18)</f>
        <v>7137.5</v>
      </c>
      <c r="L18" s="6"/>
      <c r="M18" s="6"/>
    </row>
    <row r="19" spans="1:13" ht="15.75" x14ac:dyDescent="0.25">
      <c r="A19" s="27">
        <v>2</v>
      </c>
      <c r="B19" s="28" t="s">
        <v>24</v>
      </c>
      <c r="C19" s="73" t="s">
        <v>27</v>
      </c>
      <c r="D19" s="40" t="s">
        <v>28</v>
      </c>
      <c r="E19" s="30">
        <v>12000</v>
      </c>
      <c r="F19" s="30">
        <v>375</v>
      </c>
      <c r="G19" s="30">
        <f t="shared" ref="G19:G28" si="1">(E19+F19)</f>
        <v>12375</v>
      </c>
      <c r="H19" s="31">
        <v>365</v>
      </c>
      <c r="I19" s="32">
        <f t="shared" ref="I19:I28" si="2">(G19/365)*H19/2</f>
        <v>6187.5000000000009</v>
      </c>
      <c r="J19" s="32">
        <v>200</v>
      </c>
      <c r="K19" s="33">
        <f t="shared" ref="K19:K28" si="3">SUM(I19:J19)</f>
        <v>6387.5000000000009</v>
      </c>
      <c r="L19" s="6"/>
      <c r="M19" s="6"/>
    </row>
    <row r="20" spans="1:13" ht="15.75" x14ac:dyDescent="0.25">
      <c r="A20" s="27">
        <v>3</v>
      </c>
      <c r="B20" s="28" t="s">
        <v>24</v>
      </c>
      <c r="C20" s="73" t="s">
        <v>29</v>
      </c>
      <c r="D20" s="41" t="s">
        <v>30</v>
      </c>
      <c r="E20" s="42">
        <v>12000</v>
      </c>
      <c r="F20" s="30">
        <v>375</v>
      </c>
      <c r="G20" s="30">
        <f t="shared" si="1"/>
        <v>12375</v>
      </c>
      <c r="H20" s="43">
        <v>365</v>
      </c>
      <c r="I20" s="32">
        <f t="shared" si="2"/>
        <v>6187.5000000000009</v>
      </c>
      <c r="J20" s="32">
        <v>200</v>
      </c>
      <c r="K20" s="33">
        <f t="shared" si="3"/>
        <v>6387.5000000000009</v>
      </c>
      <c r="L20" s="6"/>
      <c r="M20" s="6"/>
    </row>
    <row r="21" spans="1:13" ht="30" x14ac:dyDescent="0.25">
      <c r="A21" s="27">
        <v>4</v>
      </c>
      <c r="B21" s="28" t="s">
        <v>24</v>
      </c>
      <c r="C21" s="73" t="s">
        <v>31</v>
      </c>
      <c r="D21" s="29" t="s">
        <v>32</v>
      </c>
      <c r="E21" s="42">
        <v>12000</v>
      </c>
      <c r="F21" s="30">
        <v>0</v>
      </c>
      <c r="G21" s="30">
        <f t="shared" si="1"/>
        <v>12000</v>
      </c>
      <c r="H21" s="43">
        <v>365</v>
      </c>
      <c r="I21" s="32">
        <f t="shared" si="2"/>
        <v>6000.0000000000009</v>
      </c>
      <c r="J21" s="32">
        <v>200</v>
      </c>
      <c r="K21" s="33">
        <f t="shared" si="3"/>
        <v>6200.0000000000009</v>
      </c>
      <c r="L21" s="6"/>
      <c r="M21" s="6"/>
    </row>
    <row r="22" spans="1:13" ht="15.75" x14ac:dyDescent="0.25">
      <c r="A22" s="27">
        <v>5</v>
      </c>
      <c r="B22" s="28" t="s">
        <v>24</v>
      </c>
      <c r="C22" s="73" t="s">
        <v>33</v>
      </c>
      <c r="D22" s="29" t="s">
        <v>34</v>
      </c>
      <c r="E22" s="42">
        <v>12000</v>
      </c>
      <c r="F22" s="30">
        <v>375</v>
      </c>
      <c r="G22" s="30">
        <f t="shared" si="1"/>
        <v>12375</v>
      </c>
      <c r="H22" s="43">
        <v>365</v>
      </c>
      <c r="I22" s="32">
        <f t="shared" si="2"/>
        <v>6187.5000000000009</v>
      </c>
      <c r="J22" s="32">
        <v>200</v>
      </c>
      <c r="K22" s="33">
        <f t="shared" si="3"/>
        <v>6387.5000000000009</v>
      </c>
      <c r="L22" s="6"/>
      <c r="M22" s="6"/>
    </row>
    <row r="23" spans="1:13" ht="30" x14ac:dyDescent="0.25">
      <c r="A23" s="27">
        <v>6</v>
      </c>
      <c r="B23" s="28" t="s">
        <v>24</v>
      </c>
      <c r="C23" s="73" t="s">
        <v>35</v>
      </c>
      <c r="D23" s="29" t="s">
        <v>36</v>
      </c>
      <c r="E23" s="42">
        <v>12000</v>
      </c>
      <c r="F23" s="30">
        <v>375</v>
      </c>
      <c r="G23" s="30">
        <f t="shared" si="1"/>
        <v>12375</v>
      </c>
      <c r="H23" s="43">
        <v>365</v>
      </c>
      <c r="I23" s="32">
        <f t="shared" si="2"/>
        <v>6187.5000000000009</v>
      </c>
      <c r="J23" s="32">
        <v>200</v>
      </c>
      <c r="K23" s="33">
        <f t="shared" si="3"/>
        <v>6387.5000000000009</v>
      </c>
      <c r="L23" s="6"/>
      <c r="M23" s="6"/>
    </row>
    <row r="24" spans="1:13" ht="30" x14ac:dyDescent="0.25">
      <c r="A24" s="27">
        <v>7</v>
      </c>
      <c r="B24" s="28" t="s">
        <v>24</v>
      </c>
      <c r="C24" s="74" t="s">
        <v>37</v>
      </c>
      <c r="D24" s="29" t="s">
        <v>38</v>
      </c>
      <c r="E24" s="42">
        <v>12000</v>
      </c>
      <c r="F24" s="30">
        <v>375</v>
      </c>
      <c r="G24" s="30">
        <f t="shared" si="1"/>
        <v>12375</v>
      </c>
      <c r="H24" s="43">
        <v>365</v>
      </c>
      <c r="I24" s="32">
        <f t="shared" si="2"/>
        <v>6187.5000000000009</v>
      </c>
      <c r="J24" s="32">
        <v>200</v>
      </c>
      <c r="K24" s="33">
        <f t="shared" si="3"/>
        <v>6387.5000000000009</v>
      </c>
      <c r="L24" s="6"/>
      <c r="M24" s="6"/>
    </row>
    <row r="25" spans="1:13" ht="15.75" x14ac:dyDescent="0.25">
      <c r="A25" s="27">
        <v>8</v>
      </c>
      <c r="B25" s="28" t="s">
        <v>24</v>
      </c>
      <c r="C25" s="75" t="s">
        <v>39</v>
      </c>
      <c r="D25" s="41" t="s">
        <v>40</v>
      </c>
      <c r="E25" s="42">
        <v>10000</v>
      </c>
      <c r="F25" s="42">
        <v>375</v>
      </c>
      <c r="G25" s="30">
        <f t="shared" si="1"/>
        <v>10375</v>
      </c>
      <c r="H25" s="43">
        <v>365</v>
      </c>
      <c r="I25" s="32">
        <f t="shared" si="2"/>
        <v>5187.5</v>
      </c>
      <c r="J25" s="32">
        <v>200</v>
      </c>
      <c r="K25" s="33">
        <f t="shared" si="3"/>
        <v>5387.5</v>
      </c>
      <c r="L25" s="6"/>
      <c r="M25" s="6"/>
    </row>
    <row r="26" spans="1:13" ht="15.75" x14ac:dyDescent="0.25">
      <c r="A26" s="27">
        <v>9</v>
      </c>
      <c r="B26" s="28" t="s">
        <v>24</v>
      </c>
      <c r="C26" s="75" t="s">
        <v>41</v>
      </c>
      <c r="D26" s="41" t="s">
        <v>42</v>
      </c>
      <c r="E26" s="42">
        <v>10000</v>
      </c>
      <c r="F26" s="42">
        <v>375</v>
      </c>
      <c r="G26" s="30">
        <f t="shared" si="1"/>
        <v>10375</v>
      </c>
      <c r="H26" s="43">
        <v>365</v>
      </c>
      <c r="I26" s="32">
        <f t="shared" si="2"/>
        <v>5187.5</v>
      </c>
      <c r="J26" s="32">
        <v>200</v>
      </c>
      <c r="K26" s="33">
        <f t="shared" si="3"/>
        <v>5387.5</v>
      </c>
      <c r="L26" s="6"/>
      <c r="M26" s="6"/>
    </row>
    <row r="27" spans="1:13" ht="15.75" x14ac:dyDescent="0.25">
      <c r="A27" s="27">
        <v>10</v>
      </c>
      <c r="B27" s="28" t="s">
        <v>24</v>
      </c>
      <c r="C27" s="73" t="s">
        <v>43</v>
      </c>
      <c r="D27" s="44" t="s">
        <v>44</v>
      </c>
      <c r="E27" s="30">
        <v>11300</v>
      </c>
      <c r="F27" s="30">
        <v>375</v>
      </c>
      <c r="G27" s="30">
        <f t="shared" si="1"/>
        <v>11675</v>
      </c>
      <c r="H27" s="31">
        <v>365</v>
      </c>
      <c r="I27" s="32">
        <f t="shared" si="2"/>
        <v>5837.5</v>
      </c>
      <c r="J27" s="32">
        <v>200</v>
      </c>
      <c r="K27" s="33">
        <f t="shared" si="3"/>
        <v>6037.5</v>
      </c>
      <c r="L27" s="6"/>
      <c r="M27" s="6"/>
    </row>
    <row r="28" spans="1:13" ht="15.75" x14ac:dyDescent="0.25">
      <c r="A28" s="27">
        <v>11</v>
      </c>
      <c r="B28" s="28" t="s">
        <v>24</v>
      </c>
      <c r="C28" s="73" t="s">
        <v>45</v>
      </c>
      <c r="D28" s="44" t="s">
        <v>46</v>
      </c>
      <c r="E28" s="30">
        <v>12000</v>
      </c>
      <c r="F28" s="30">
        <v>375</v>
      </c>
      <c r="G28" s="30">
        <f t="shared" si="1"/>
        <v>12375</v>
      </c>
      <c r="H28" s="31" t="s">
        <v>47</v>
      </c>
      <c r="I28" s="32">
        <f t="shared" si="2"/>
        <v>4661.8150684931506</v>
      </c>
      <c r="J28" s="32">
        <v>150.6849315068493</v>
      </c>
      <c r="K28" s="33">
        <f t="shared" si="3"/>
        <v>4812.5</v>
      </c>
      <c r="L28" s="6"/>
      <c r="M28" s="6"/>
    </row>
    <row r="29" spans="1:13" ht="15.75" x14ac:dyDescent="0.25">
      <c r="A29" s="45"/>
      <c r="B29" s="46"/>
      <c r="C29" s="76"/>
      <c r="D29" s="47"/>
      <c r="E29" s="48">
        <f>SUM(E18:E28)</f>
        <v>128800</v>
      </c>
      <c r="F29" s="48">
        <f t="shared" ref="F29:K29" si="4">SUM(F18:F28)</f>
        <v>3750</v>
      </c>
      <c r="G29" s="48">
        <f t="shared" si="4"/>
        <v>132550</v>
      </c>
      <c r="H29" s="48">
        <f t="shared" si="4"/>
        <v>3650</v>
      </c>
      <c r="I29" s="48">
        <f t="shared" si="4"/>
        <v>64749.315068493153</v>
      </c>
      <c r="J29" s="48">
        <f t="shared" si="4"/>
        <v>2150.6849315068494</v>
      </c>
      <c r="K29" s="48">
        <f t="shared" si="4"/>
        <v>66900</v>
      </c>
      <c r="L29" s="6"/>
      <c r="M29" s="6"/>
    </row>
    <row r="30" spans="1:13" ht="15.75" x14ac:dyDescent="0.2">
      <c r="A30" s="49"/>
      <c r="B30" s="2"/>
      <c r="C30" s="3"/>
      <c r="D30" s="50"/>
      <c r="E30" s="51"/>
      <c r="F30" s="51"/>
      <c r="G30" s="2"/>
      <c r="H30" s="5"/>
      <c r="I30" s="2"/>
      <c r="J30" s="2"/>
      <c r="K30" s="51"/>
      <c r="L30" s="6"/>
      <c r="M30" s="6"/>
    </row>
    <row r="31" spans="1:13" ht="15.75" customHeight="1" x14ac:dyDescent="0.2">
      <c r="A31" s="52"/>
      <c r="B31" s="2"/>
      <c r="C31" s="3"/>
      <c r="D31" s="4"/>
      <c r="E31" s="2"/>
      <c r="F31" s="51"/>
      <c r="G31" s="53" t="s">
        <v>8</v>
      </c>
      <c r="H31" s="54"/>
      <c r="I31" s="55" t="s">
        <v>10</v>
      </c>
      <c r="J31" s="55" t="s">
        <v>11</v>
      </c>
      <c r="K31" s="56" t="s">
        <v>12</v>
      </c>
      <c r="L31" s="6"/>
      <c r="M31" s="6"/>
    </row>
    <row r="32" spans="1:13" ht="15.75" x14ac:dyDescent="0.25">
      <c r="A32" s="2"/>
      <c r="B32" s="57"/>
      <c r="C32" s="77"/>
      <c r="D32" s="58"/>
      <c r="E32" s="57"/>
      <c r="F32" s="57"/>
      <c r="G32" s="59"/>
      <c r="H32" s="60"/>
      <c r="I32" s="61"/>
      <c r="J32" s="61"/>
      <c r="K32" s="62"/>
      <c r="L32" s="6"/>
      <c r="M32" s="6"/>
    </row>
    <row r="33" spans="1:13" ht="15" customHeight="1" x14ac:dyDescent="0.2">
      <c r="A33" s="2"/>
      <c r="B33" s="57"/>
      <c r="C33" s="63"/>
      <c r="D33" s="58"/>
      <c r="E33" s="57"/>
      <c r="F33" s="57"/>
      <c r="G33" s="59"/>
      <c r="H33" s="60"/>
      <c r="I33" s="64"/>
      <c r="J33" s="64"/>
      <c r="K33" s="65"/>
      <c r="L33" s="6"/>
      <c r="M33" s="6"/>
    </row>
    <row r="34" spans="1:13" ht="15.75" x14ac:dyDescent="0.2">
      <c r="A34" s="2"/>
      <c r="B34" s="57"/>
      <c r="C34" s="63"/>
      <c r="D34" s="58"/>
      <c r="E34" s="66"/>
      <c r="F34" s="67"/>
      <c r="G34" s="68">
        <f>(G29+G11)</f>
        <v>150050</v>
      </c>
      <c r="H34" s="69"/>
      <c r="I34" s="70">
        <f>(I11+I29)</f>
        <v>73499.315068493161</v>
      </c>
      <c r="J34" s="70">
        <f>(J11+J29)</f>
        <v>2350.6849315068494</v>
      </c>
      <c r="K34" s="70">
        <f t="shared" ref="K34" si="5">(K11+K29)</f>
        <v>75850</v>
      </c>
      <c r="L34" s="6"/>
      <c r="M34" s="6"/>
    </row>
    <row r="35" spans="1:13" x14ac:dyDescent="0.2">
      <c r="A35" s="6"/>
      <c r="B35" s="6"/>
      <c r="C35" s="71"/>
      <c r="D35" s="71"/>
      <c r="E35" s="6"/>
      <c r="F35" s="6"/>
      <c r="G35" s="6"/>
      <c r="H35" s="71"/>
      <c r="I35" s="6"/>
      <c r="J35" s="6"/>
      <c r="K35" s="6"/>
      <c r="L35" s="6"/>
      <c r="M35" s="6"/>
    </row>
    <row r="36" spans="1:13" x14ac:dyDescent="0.2">
      <c r="A36" s="6"/>
      <c r="B36" s="6"/>
      <c r="C36" s="71"/>
      <c r="D36" s="71"/>
      <c r="E36" s="6"/>
      <c r="F36" s="6"/>
      <c r="G36" s="6"/>
      <c r="H36" s="71"/>
      <c r="I36" s="6"/>
      <c r="J36" s="6"/>
      <c r="K36" s="6"/>
      <c r="L36" s="6"/>
      <c r="M36" s="6"/>
    </row>
    <row r="37" spans="1:13" x14ac:dyDescent="0.2">
      <c r="A37" s="6"/>
      <c r="B37" s="6"/>
      <c r="C37" s="71"/>
      <c r="D37" s="71"/>
      <c r="E37" s="6"/>
      <c r="F37" s="6"/>
      <c r="G37" s="6"/>
      <c r="H37" s="71"/>
      <c r="I37" s="6"/>
      <c r="J37" s="6"/>
      <c r="K37" s="6"/>
      <c r="L37" s="6"/>
      <c r="M37" s="6"/>
    </row>
    <row r="38" spans="1:13" x14ac:dyDescent="0.2">
      <c r="A38" s="6"/>
      <c r="B38" s="6"/>
      <c r="C38" s="71"/>
      <c r="D38" s="71"/>
      <c r="E38" s="6"/>
      <c r="F38" s="6"/>
      <c r="G38" s="6"/>
      <c r="H38" s="71"/>
      <c r="I38" s="6"/>
      <c r="J38" s="6"/>
      <c r="K38" s="6"/>
      <c r="L38" s="6"/>
      <c r="M38" s="6"/>
    </row>
    <row r="39" spans="1:13" x14ac:dyDescent="0.2">
      <c r="A39" s="6"/>
      <c r="B39" s="6"/>
      <c r="C39" s="71"/>
      <c r="D39" s="71"/>
      <c r="E39" s="6"/>
      <c r="F39" s="6"/>
      <c r="G39" s="6"/>
      <c r="H39" s="71"/>
      <c r="I39" s="6"/>
      <c r="J39" s="6"/>
      <c r="K39" s="6"/>
      <c r="L39" s="6"/>
      <c r="M39" s="6"/>
    </row>
    <row r="40" spans="1:13" x14ac:dyDescent="0.2">
      <c r="A40" s="6"/>
      <c r="B40" s="6"/>
      <c r="C40" s="71"/>
      <c r="D40" s="71"/>
      <c r="E40" s="6"/>
      <c r="F40" s="6"/>
      <c r="G40" s="6"/>
      <c r="H40" s="71"/>
      <c r="I40" s="6"/>
      <c r="J40" s="6"/>
      <c r="K40" s="6"/>
      <c r="L40" s="6"/>
      <c r="M40" s="6"/>
    </row>
    <row r="41" spans="1:13" x14ac:dyDescent="0.2">
      <c r="A41" s="6"/>
      <c r="B41" s="6"/>
      <c r="C41" s="71"/>
      <c r="D41" s="71"/>
      <c r="E41" s="6"/>
      <c r="F41" s="6"/>
      <c r="G41" s="6"/>
      <c r="H41" s="71"/>
      <c r="I41" s="6"/>
      <c r="J41" s="6"/>
      <c r="K41" s="6"/>
      <c r="L41" s="6"/>
      <c r="M41" s="6"/>
    </row>
    <row r="42" spans="1:13" x14ac:dyDescent="0.2">
      <c r="A42" s="6"/>
      <c r="B42" s="6"/>
      <c r="C42" s="71"/>
      <c r="D42" s="71"/>
      <c r="E42" s="6"/>
      <c r="F42" s="6"/>
      <c r="G42" s="6"/>
      <c r="H42" s="71"/>
      <c r="I42" s="6"/>
      <c r="J42" s="6"/>
      <c r="K42" s="6"/>
      <c r="L42" s="6"/>
      <c r="M42" s="6"/>
    </row>
  </sheetData>
  <sheetProtection algorithmName="SHA-512" hashValue="32vJHfvY25p6RUhBPZj5AJvSU9GlwpanFsg/BGV8eCkJD4TN9dbx+Bicsvmq8vMzf8N0MQ9B/QT7Rh8FTqlRxA==" saltValue="7nbp5V/QsjP17joKwKUulA==" spinCount="100000" sheet="1" formatCells="0" formatColumns="0" formatRows="0" insertColumns="0" insertRows="0" insertHyperlinks="0" deleteColumns="0" deleteRows="0" sort="0" autoFilter="0" pivotTables="0"/>
  <mergeCells count="33">
    <mergeCell ref="I31:I33"/>
    <mergeCell ref="J31:J33"/>
    <mergeCell ref="K31:K33"/>
    <mergeCell ref="G34:H34"/>
    <mergeCell ref="G31:H33"/>
    <mergeCell ref="G14:G17"/>
    <mergeCell ref="E16:E17"/>
    <mergeCell ref="F16:F17"/>
    <mergeCell ref="E14:F14"/>
    <mergeCell ref="A13:K13"/>
    <mergeCell ref="A14:A17"/>
    <mergeCell ref="B14:B17"/>
    <mergeCell ref="C14:C17"/>
    <mergeCell ref="D14:D17"/>
    <mergeCell ref="I14:I17"/>
    <mergeCell ref="J14:J17"/>
    <mergeCell ref="K14:K17"/>
    <mergeCell ref="H14:H17"/>
    <mergeCell ref="A2:K2"/>
    <mergeCell ref="A3:K3"/>
    <mergeCell ref="A4:K4"/>
    <mergeCell ref="A6:A9"/>
    <mergeCell ref="B6:B9"/>
    <mergeCell ref="C6:C9"/>
    <mergeCell ref="E6:F6"/>
    <mergeCell ref="D6:D9"/>
    <mergeCell ref="G6:G9"/>
    <mergeCell ref="E8:E9"/>
    <mergeCell ref="F8:F9"/>
    <mergeCell ref="H6:H9"/>
    <mergeCell ref="I6:I9"/>
    <mergeCell ref="J6:J9"/>
    <mergeCell ref="K6:K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 Elizabeth Edelman Rivas</dc:creator>
  <cp:lastModifiedBy>Mercy Elizabeth Edelman Rivas</cp:lastModifiedBy>
  <dcterms:created xsi:type="dcterms:W3CDTF">2022-12-02T17:12:31Z</dcterms:created>
  <dcterms:modified xsi:type="dcterms:W3CDTF">2022-12-21T18:33:55Z</dcterms:modified>
</cp:coreProperties>
</file>