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q5oNgSH974sHB9dYkQsPJlHpureUJoozC9okuQa5D79L2BnJRZGN486IgtITWDErKD+gaEoiFO5lczUfrw0HzQ==" workbookSaltValue="e1bvM/27Ulz+q3iHIhiHBA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031'!$A$1:$Z$42</definedName>
    <definedName name="_xlnm.Print_Titles" localSheetId="0">'NOMINA 031'!$3:$5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7" i="1" l="1"/>
  <c r="U26" i="1"/>
  <c r="U34" i="1"/>
  <c r="U33" i="1"/>
  <c r="U20" i="1"/>
  <c r="U19" i="1"/>
  <c r="T34" i="1"/>
  <c r="N34" i="1"/>
  <c r="P34" i="1" s="1"/>
  <c r="M34" i="1"/>
  <c r="L34" i="1"/>
  <c r="T33" i="1"/>
  <c r="N33" i="1"/>
  <c r="P33" i="1" s="1"/>
  <c r="M33" i="1"/>
  <c r="L33" i="1"/>
  <c r="T27" i="1"/>
  <c r="N27" i="1"/>
  <c r="P27" i="1" s="1"/>
  <c r="M27" i="1"/>
  <c r="L27" i="1"/>
  <c r="T26" i="1"/>
  <c r="N26" i="1"/>
  <c r="P26" i="1" s="1"/>
  <c r="M26" i="1"/>
  <c r="L26" i="1"/>
  <c r="T20" i="1"/>
  <c r="N20" i="1"/>
  <c r="P20" i="1" s="1"/>
  <c r="M20" i="1"/>
  <c r="L20" i="1"/>
  <c r="T19" i="1"/>
  <c r="N19" i="1"/>
  <c r="P19" i="1" s="1"/>
  <c r="M19" i="1"/>
  <c r="L19" i="1"/>
  <c r="T12" i="1" l="1"/>
  <c r="U12" i="1" s="1"/>
  <c r="N12" i="1"/>
  <c r="P12" i="1" s="1"/>
  <c r="M12" i="1"/>
  <c r="L12" i="1"/>
  <c r="T11" i="1"/>
  <c r="U11" i="1" s="1"/>
  <c r="N11" i="1"/>
  <c r="P11" i="1" s="1"/>
  <c r="M11" i="1"/>
  <c r="L11" i="1"/>
  <c r="U14" i="1" l="1"/>
  <c r="U36" i="1" s="1"/>
  <c r="V51" i="1"/>
  <c r="W51" i="1" s="1"/>
  <c r="V60" i="1" l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7" i="1"/>
  <c r="W87" i="1" s="1"/>
  <c r="V88" i="1"/>
  <c r="W88" i="1" s="1"/>
  <c r="V89" i="1"/>
  <c r="W89" i="1" s="1"/>
  <c r="V90" i="1"/>
  <c r="W90" i="1" s="1"/>
  <c r="V91" i="1"/>
  <c r="W91" i="1" s="1"/>
  <c r="V92" i="1"/>
  <c r="W92" i="1" s="1"/>
  <c r="V93" i="1"/>
  <c r="W93" i="1" s="1"/>
  <c r="V94" i="1"/>
  <c r="W94" i="1" s="1"/>
  <c r="V95" i="1"/>
  <c r="W95" i="1" s="1"/>
  <c r="V96" i="1"/>
  <c r="W96" i="1" s="1"/>
  <c r="V97" i="1"/>
  <c r="W97" i="1" s="1"/>
  <c r="V98" i="1"/>
  <c r="W98" i="1" s="1"/>
  <c r="V99" i="1"/>
  <c r="W99" i="1" s="1"/>
  <c r="V100" i="1"/>
  <c r="W100" i="1" s="1"/>
  <c r="V101" i="1"/>
  <c r="W101" i="1" s="1"/>
  <c r="V102" i="1"/>
  <c r="W102" i="1" s="1"/>
  <c r="V103" i="1"/>
  <c r="W103" i="1" s="1"/>
  <c r="V104" i="1"/>
  <c r="W104" i="1" s="1"/>
  <c r="V105" i="1"/>
  <c r="W105" i="1" s="1"/>
  <c r="V106" i="1"/>
  <c r="W106" i="1" s="1"/>
  <c r="V107" i="1"/>
  <c r="W107" i="1" s="1"/>
  <c r="V108" i="1"/>
  <c r="W108" i="1" s="1"/>
  <c r="V109" i="1"/>
  <c r="W109" i="1" s="1"/>
  <c r="V110" i="1"/>
  <c r="W110" i="1" s="1"/>
  <c r="V111" i="1"/>
  <c r="W111" i="1" s="1"/>
  <c r="V112" i="1"/>
  <c r="W112" i="1" s="1"/>
  <c r="V113" i="1"/>
  <c r="W113" i="1" s="1"/>
  <c r="V114" i="1"/>
  <c r="W114" i="1" s="1"/>
  <c r="V118" i="1"/>
  <c r="W118" i="1" s="1"/>
  <c r="V119" i="1"/>
  <c r="W119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37" i="1"/>
  <c r="W137" i="1" s="1"/>
  <c r="V138" i="1"/>
  <c r="W138" i="1" s="1"/>
  <c r="V139" i="1"/>
  <c r="W139" i="1" s="1"/>
  <c r="V140" i="1"/>
  <c r="W140" i="1" s="1"/>
  <c r="V141" i="1"/>
  <c r="W141" i="1" s="1"/>
  <c r="V142" i="1"/>
  <c r="W142" i="1" s="1"/>
  <c r="V143" i="1"/>
  <c r="W143" i="1" s="1"/>
  <c r="V144" i="1"/>
  <c r="W144" i="1" s="1"/>
  <c r="V145" i="1"/>
  <c r="W145" i="1" s="1"/>
  <c r="V146" i="1"/>
  <c r="W146" i="1" s="1"/>
  <c r="V147" i="1"/>
  <c r="W147" i="1" s="1"/>
  <c r="V148" i="1"/>
  <c r="W148" i="1" s="1"/>
  <c r="V149" i="1"/>
  <c r="W149" i="1" s="1"/>
  <c r="V150" i="1"/>
  <c r="W150" i="1" s="1"/>
  <c r="V151" i="1"/>
  <c r="W151" i="1" s="1"/>
  <c r="V152" i="1"/>
  <c r="W152" i="1" s="1"/>
  <c r="V153" i="1"/>
  <c r="W153" i="1" s="1"/>
  <c r="V154" i="1"/>
  <c r="W154" i="1" s="1"/>
  <c r="V155" i="1"/>
  <c r="W155" i="1" s="1"/>
  <c r="V156" i="1"/>
  <c r="W156" i="1" s="1"/>
  <c r="V168" i="1"/>
  <c r="W168" i="1" s="1"/>
  <c r="V169" i="1"/>
  <c r="W169" i="1" s="1"/>
  <c r="V170" i="1"/>
  <c r="W170" i="1" s="1"/>
  <c r="V171" i="1"/>
  <c r="W171" i="1" s="1"/>
  <c r="V172" i="1"/>
  <c r="W172" i="1" s="1"/>
  <c r="V173" i="1"/>
  <c r="W173" i="1" s="1"/>
  <c r="V174" i="1"/>
  <c r="W174" i="1" s="1"/>
  <c r="V7" i="1"/>
  <c r="W7" i="1" s="1"/>
  <c r="V40" i="1"/>
  <c r="W40" i="1" s="1"/>
  <c r="V41" i="1"/>
  <c r="W41" i="1" s="1"/>
  <c r="V42" i="1"/>
  <c r="W42" i="1" s="1"/>
  <c r="V43" i="1"/>
  <c r="W43" i="1" s="1"/>
  <c r="V44" i="1"/>
  <c r="W44" i="1" s="1"/>
  <c r="V45" i="1"/>
  <c r="W45" i="1" s="1"/>
  <c r="V46" i="1"/>
  <c r="W46" i="1" s="1"/>
  <c r="V47" i="1"/>
  <c r="W47" i="1" s="1"/>
  <c r="V48" i="1"/>
  <c r="W48" i="1" s="1"/>
  <c r="V49" i="1"/>
  <c r="W49" i="1" s="1"/>
  <c r="V50" i="1"/>
  <c r="W50" i="1" s="1"/>
  <c r="X148" i="1" l="1"/>
  <c r="X142" i="1"/>
  <c r="X169" i="1"/>
  <c r="X150" i="1"/>
  <c r="X134" i="1"/>
  <c r="X44" i="1"/>
  <c r="X174" i="1"/>
  <c r="X40" i="1"/>
  <c r="X96" i="1"/>
  <c r="X72" i="1"/>
  <c r="X156" i="1"/>
  <c r="X140" i="1"/>
  <c r="X132" i="1"/>
  <c r="X128" i="1"/>
  <c r="X111" i="1"/>
  <c r="X79" i="1"/>
  <c r="X42" i="1"/>
  <c r="X173" i="1"/>
  <c r="X154" i="1"/>
  <c r="X146" i="1"/>
  <c r="X171" i="1"/>
  <c r="X152" i="1"/>
  <c r="X144" i="1"/>
  <c r="X136" i="1"/>
  <c r="X92" i="1"/>
  <c r="X118" i="1"/>
  <c r="X99" i="1"/>
  <c r="X91" i="1"/>
  <c r="X83" i="1"/>
  <c r="X64" i="1"/>
  <c r="X107" i="1"/>
  <c r="X75" i="1"/>
  <c r="X50" i="1"/>
  <c r="X43" i="1"/>
  <c r="X46" i="1"/>
  <c r="X48" i="1"/>
  <c r="X41" i="1"/>
  <c r="X88" i="1"/>
  <c r="X80" i="1"/>
  <c r="X138" i="1"/>
  <c r="X130" i="1"/>
  <c r="X95" i="1"/>
  <c r="X47" i="1"/>
  <c r="X7" i="1"/>
  <c r="X45" i="1"/>
  <c r="X76" i="1"/>
  <c r="X61" i="1"/>
  <c r="X108" i="1"/>
  <c r="X49" i="1"/>
  <c r="X155" i="1"/>
  <c r="X147" i="1"/>
  <c r="X139" i="1"/>
  <c r="X131" i="1"/>
  <c r="X114" i="1"/>
  <c r="X101" i="1"/>
  <c r="X98" i="1"/>
  <c r="X85" i="1"/>
  <c r="X82" i="1"/>
  <c r="X69" i="1"/>
  <c r="X63" i="1"/>
  <c r="X104" i="1"/>
  <c r="X168" i="1"/>
  <c r="X149" i="1"/>
  <c r="X141" i="1"/>
  <c r="X133" i="1"/>
  <c r="X113" i="1"/>
  <c r="X110" i="1"/>
  <c r="X97" i="1"/>
  <c r="X94" i="1"/>
  <c r="X81" i="1"/>
  <c r="X78" i="1"/>
  <c r="X62" i="1"/>
  <c r="X119" i="1"/>
  <c r="X103" i="1"/>
  <c r="X100" i="1"/>
  <c r="X87" i="1"/>
  <c r="X84" i="1"/>
  <c r="X71" i="1"/>
  <c r="X65" i="1"/>
  <c r="X170" i="1"/>
  <c r="X151" i="1"/>
  <c r="X143" i="1"/>
  <c r="X135" i="1"/>
  <c r="X109" i="1"/>
  <c r="X106" i="1"/>
  <c r="X93" i="1"/>
  <c r="X90" i="1"/>
  <c r="X77" i="1"/>
  <c r="X74" i="1"/>
  <c r="X112" i="1"/>
  <c r="X172" i="1"/>
  <c r="X153" i="1"/>
  <c r="X145" i="1"/>
  <c r="X137" i="1"/>
  <c r="X129" i="1"/>
  <c r="X105" i="1"/>
  <c r="X102" i="1"/>
  <c r="X89" i="1"/>
  <c r="X86" i="1"/>
  <c r="X73" i="1"/>
  <c r="X70" i="1"/>
  <c r="X60" i="1" l="1"/>
  <c r="P1" i="2" l="1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<sst xmlns="http://schemas.openxmlformats.org/spreadsheetml/2006/main" count="135" uniqueCount="58">
  <si>
    <t>Peón</t>
  </si>
  <si>
    <t>Héctor Vásquez Gómez</t>
  </si>
  <si>
    <t>Erik Leonel Quixaj Ortiz</t>
  </si>
  <si>
    <t>Jardinero II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</si>
  <si>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</si>
  <si>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</si>
  <si>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</si>
  <si>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</si>
  <si>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</si>
  <si>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</si>
  <si>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</si>
  <si>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Desechos Líquidos</t>
  </si>
  <si>
    <t>Estación Acuática</t>
  </si>
  <si>
    <t xml:space="preserve">Forestal </t>
  </si>
  <si>
    <t>Renglon 033</t>
  </si>
  <si>
    <t>TOTAL DEVENGADO MENSUAL</t>
  </si>
  <si>
    <t>Ubicación</t>
  </si>
  <si>
    <t>66-2020-031-AMSA</t>
  </si>
  <si>
    <t xml:space="preserve">NPG </t>
  </si>
  <si>
    <t>E468224998</t>
  </si>
  <si>
    <t>COMPLEMENTO
SALARIO</t>
  </si>
  <si>
    <t xml:space="preserve">Rayner Ovidio Osorio Peralta </t>
  </si>
  <si>
    <t xml:space="preserve">Codigo de empleado </t>
  </si>
  <si>
    <t xml:space="preserve">No. de Contrato </t>
  </si>
  <si>
    <t>45-2022-031-AMSA</t>
  </si>
  <si>
    <t>114-2022-031-AMSA</t>
  </si>
  <si>
    <t xml:space="preserve">TOTALES </t>
  </si>
  <si>
    <t xml:space="preserve">SALARIOS DEVENGADOS </t>
  </si>
  <si>
    <t>SIGES</t>
  </si>
  <si>
    <t>TOTAL</t>
  </si>
  <si>
    <t>TOTAL DEVENGADO ENERO-FEBRERO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</si>
  <si>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</si>
  <si>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</si>
  <si>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</si>
  <si>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</si>
  <si>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</si>
  <si>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</si>
  <si>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</si>
  <si>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Renglon 72</t>
  </si>
  <si>
    <t>Bonificación anual (BONO 14)</t>
  </si>
  <si>
    <t>BONO 14 CORRESPONDIENTE DE FEBRERO 2022</t>
  </si>
  <si>
    <t>TOTAL DEVENGADO ENERO</t>
  </si>
  <si>
    <t>NIT</t>
  </si>
  <si>
    <t>BONO 14</t>
  </si>
  <si>
    <t>AGINALDO</t>
  </si>
  <si>
    <t xml:space="preserve">BONO VACACIONAL </t>
  </si>
  <si>
    <t xml:space="preserve">Julian Andres Golon Solorzano </t>
  </si>
  <si>
    <t>Rutilia Gomez Lopez</t>
  </si>
  <si>
    <t>49-2022-031-AMSA</t>
  </si>
  <si>
    <t>Km 22</t>
  </si>
  <si>
    <t>26-2022-031-AMSA</t>
  </si>
  <si>
    <t xml:space="preserve">Auxiliar Misceláneo </t>
  </si>
  <si>
    <t>Reglon72</t>
  </si>
  <si>
    <t>Reglon 71</t>
  </si>
  <si>
    <t>Reglon 73</t>
  </si>
  <si>
    <t xml:space="preserve">PRESTACIONES LABORALES DE MARZO A MAYO </t>
  </si>
  <si>
    <t>PRESTACIONES LABORALESDEL MES DE FEBRERO</t>
  </si>
  <si>
    <t xml:space="preserve">PRESTACIONES LABORALES DEL MES DE 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</si>
</sst>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44" fontId="0" fillId="2" borderId="1" xfId="1" applyFont="1" applyFill="1" applyBorder="1"/>
    <xf numFmtId="0" fontId="0" fillId="0" borderId="0" xfId="0" applyFont="1"/>
    <xf numFmtId="0" fontId="0" fillId="2" borderId="1" xfId="0" applyFont="1" applyFill="1" applyBorder="1"/>
    <xf numFmtId="44" fontId="0" fillId="2" borderId="1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1" xfId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1" xfId="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44" fontId="0" fillId="3" borderId="1" xfId="0" applyNumberFormat="1" applyFont="1" applyFill="1" applyBorder="1"/>
    <xf numFmtId="44" fontId="0" fillId="0" borderId="1" xfId="0" applyNumberFormat="1" applyFont="1" applyFill="1" applyBorder="1"/>
    <xf numFmtId="44" fontId="0" fillId="6" borderId="1" xfId="0" applyNumberFormat="1" applyFont="1" applyFill="1" applyBorder="1"/>
    <xf numFmtId="0" fontId="0" fillId="0" borderId="1" xfId="0" applyFont="1" applyBorder="1"/>
    <xf numFmtId="0" fontId="0" fillId="0" borderId="0" xfId="0" applyFont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0" borderId="1" xfId="0" applyFont="1" applyBorder="1" applyAlignment="1">
      <alignment horizontal="left"/>
    </xf>
    <xf numFmtId="44" fontId="11" fillId="2" borderId="1" xfId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/>
    <xf numFmtId="44" fontId="9" fillId="6" borderId="1" xfId="0" applyNumberFormat="1" applyFont="1" applyFill="1" applyBorder="1"/>
    <xf numFmtId="44" fontId="11" fillId="2" borderId="1" xfId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0" fillId="5" borderId="1" xfId="0" applyNumberFormat="1" applyFont="1" applyFill="1" applyBorder="1"/>
    <xf numFmtId="0" fontId="12" fillId="5" borderId="0" xfId="0" applyFont="1" applyFill="1"/>
    <xf numFmtId="44" fontId="12" fillId="5" borderId="0" xfId="0" applyNumberFormat="1" applyFont="1" applyFill="1"/>
    <xf numFmtId="0" fontId="8" fillId="0" borderId="0" xfId="2" applyFont="1" applyFill="1" applyBorder="1" applyAlignment="1">
      <alignment horizontal="center" vertical="center"/>
    </xf>
    <xf numFmtId="44" fontId="0" fillId="0" borderId="0" xfId="0" applyNumberFormat="1" applyFont="1" applyBorder="1"/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44" fontId="0" fillId="0" borderId="0" xfId="43" applyNumberFormat="1" applyFont="1"/>
    <xf numFmtId="44" fontId="0" fillId="0" borderId="0" xfId="43" applyNumberFormat="1" applyFont="1" applyBorder="1"/>
    <xf numFmtId="44" fontId="0" fillId="0" borderId="1" xfId="43" applyNumberFormat="1" applyFont="1" applyBorder="1"/>
    <xf numFmtId="44" fontId="0" fillId="0" borderId="1" xfId="0" applyNumberFormat="1" applyFont="1" applyBorder="1"/>
    <xf numFmtId="44" fontId="3" fillId="5" borderId="0" xfId="43" applyNumberFormat="1" applyFont="1" applyFill="1"/>
    <xf numFmtId="0" fontId="13" fillId="2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44" fontId="13" fillId="0" borderId="0" xfId="0" applyNumberFormat="1" applyFont="1"/>
    <xf numFmtId="0" fontId="13" fillId="0" borderId="7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4" fontId="0" fillId="0" borderId="1" xfId="0" applyNumberFormat="1" applyFont="1" applyBorder="1" applyAlignment="1">
      <alignment horizontal="center"/>
    </xf>
    <xf numFmtId="4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3" fillId="5" borderId="1" xfId="43" applyNumberFormat="1" applyFont="1" applyFill="1" applyBorder="1"/>
    <xf numFmtId="0" fontId="14" fillId="0" borderId="0" xfId="0" applyFont="1" applyBorder="1" applyAlignment="1">
      <alignment horizontal="center"/>
    </xf>
    <xf numFmtId="0" fontId="14" fillId="0" borderId="7" xfId="0" applyFont="1" applyBorder="1"/>
    <xf numFmtId="0" fontId="14" fillId="0" borderId="0" xfId="0" applyFont="1"/>
    <xf numFmtId="44" fontId="0" fillId="0" borderId="12" xfId="0" applyNumberFormat="1" applyFont="1" applyBorder="1"/>
    <xf numFmtId="4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4" fontId="0" fillId="0" borderId="0" xfId="0" applyNumberFormat="1" applyFont="1" applyBorder="1" applyAlignment="1">
      <alignment horizontal="center"/>
    </xf>
    <xf numFmtId="44" fontId="1" fillId="0" borderId="0" xfId="43" applyNumberFormat="1" applyFont="1"/>
    <xf numFmtId="44" fontId="15" fillId="0" borderId="0" xfId="43" applyNumberFormat="1" applyFont="1"/>
    <xf numFmtId="44" fontId="0" fillId="0" borderId="1" xfId="0" applyNumberFormat="1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0" fontId="12" fillId="0" borderId="0" xfId="0" applyFont="1" applyFill="1"/>
    <xf numFmtId="44" fontId="12" fillId="0" borderId="0" xfId="0" applyNumberFormat="1" applyFont="1" applyFill="1"/>
    <xf numFmtId="0" fontId="0" fillId="0" borderId="0" xfId="0" applyFont="1" applyFill="1"/>
    <xf numFmtId="44" fontId="3" fillId="0" borderId="0" xfId="43" applyNumberFormat="1" applyFont="1" applyFill="1"/>
    <xf numFmtId="0" fontId="9" fillId="2" borderId="0" xfId="0" applyFont="1" applyFill="1" applyBorder="1"/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9" fillId="0" borderId="0" xfId="0" applyFont="1" applyFill="1" applyBorder="1"/>
    <xf numFmtId="44" fontId="11" fillId="2" borderId="0" xfId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horizontal="center"/>
    </xf>
    <xf numFmtId="44" fontId="9" fillId="2" borderId="0" xfId="0" applyNumberFormat="1" applyFont="1" applyFill="1" applyBorder="1"/>
    <xf numFmtId="44" fontId="9" fillId="6" borderId="0" xfId="0" applyNumberFormat="1" applyFont="1" applyFill="1" applyBorder="1"/>
    <xf numFmtId="0" fontId="0" fillId="0" borderId="0" xfId="0" applyFont="1" applyBorder="1"/>
    <xf numFmtId="44" fontId="0" fillId="5" borderId="0" xfId="0" applyNumberFormat="1" applyFont="1" applyFill="1" applyBorder="1"/>
    <xf numFmtId="44" fontId="3" fillId="0" borderId="0" xfId="43" applyNumberFormat="1" applyFont="1" applyFill="1" applyBorder="1"/>
    <xf numFmtId="0" fontId="9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4" fontId="0" fillId="0" borderId="1" xfId="43" applyNumberFormat="1" applyFont="1" applyFill="1" applyBorder="1"/>
    <xf numFmtId="44" fontId="0" fillId="0" borderId="1" xfId="0" applyNumberFormat="1" applyFont="1" applyFill="1" applyBorder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8" fillId="2" borderId="13" xfId="0" applyFont="1" applyFill="1" applyBorder="1"/>
    <xf numFmtId="0" fontId="17" fillId="2" borderId="1" xfId="3" applyFont="1" applyFill="1" applyBorder="1" applyAlignment="1">
      <alignment vertical="center"/>
    </xf>
    <xf numFmtId="0" fontId="16" fillId="0" borderId="1" xfId="0" applyFont="1" applyBorder="1"/>
    <xf numFmtId="4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0" fontId="8" fillId="0" borderId="0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4" fontId="3" fillId="5" borderId="2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4" fontId="10" fillId="5" borderId="2" xfId="0" applyNumberFormat="1" applyFont="1" applyFill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44" fontId="3" fillId="5" borderId="3" xfId="0" applyNumberFormat="1" applyFont="1" applyFill="1" applyBorder="1" applyAlignment="1">
      <alignment horizontal="center" vertical="center" wrapText="1"/>
    </xf>
  </cellXfs>
  <cellStyles count="44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illares" xfId="43" builtinId="3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5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155996</xdr:rowOff>
    </xdr:from>
    <xdr:to>
      <xdr:col>4</xdr:col>
      <xdr:colOff>1228587</xdr:colOff>
      <xdr:row>6</xdr:row>
      <xdr:rowOff>34234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5996"/>
          <a:ext cx="3547717" cy="1162042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7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8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79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0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1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2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3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4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5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6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7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5</xdr:row>
      <xdr:rowOff>0</xdr:rowOff>
    </xdr:from>
    <xdr:ext cx="184731" cy="264560"/>
    <xdr:sp macro="" textlink="">
      <xdr:nvSpPr>
        <xdr:cNvPr id="88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73132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89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0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1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2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3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4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95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6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7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8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99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0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1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2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3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4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5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6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7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8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09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0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1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2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3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4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5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6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7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8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19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0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1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2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3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4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5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6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7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8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29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0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1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2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3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4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5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6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7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8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39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0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1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2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3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4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5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6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7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48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49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0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151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2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3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4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5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6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7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8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59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0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1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2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3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164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65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66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67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68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69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0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171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2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3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4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5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6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7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8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79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0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1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2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3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4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8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1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2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3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4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5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6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7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8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199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0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1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2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3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4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5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6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7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8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09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0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1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2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3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4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5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6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7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8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19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0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21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2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23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4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25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6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227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8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29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0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1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2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3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4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2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41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42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43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44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45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46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47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48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49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0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1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2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3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4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5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6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7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8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59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0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1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2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3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4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5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6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7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8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69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0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1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2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3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4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5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6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7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8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79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0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1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2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3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4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5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6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7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8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89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0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1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2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3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4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5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6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97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298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299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0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301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2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303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4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5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6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7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8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09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0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1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2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3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4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5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316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12995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17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18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19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0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21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2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23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4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5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6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7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8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29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0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1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2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3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4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5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6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7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8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39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0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1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2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5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6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7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8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49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0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1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2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3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4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5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6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7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8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59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0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1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2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3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4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5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6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7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8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69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0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1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2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73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4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75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6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77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78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21</xdr:row>
      <xdr:rowOff>0</xdr:rowOff>
    </xdr:from>
    <xdr:ext cx="184731" cy="264560"/>
    <xdr:sp macro="" textlink="">
      <xdr:nvSpPr>
        <xdr:cNvPr id="379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0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1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2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3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4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5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6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7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8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89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90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91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21</xdr:row>
      <xdr:rowOff>0</xdr:rowOff>
    </xdr:from>
    <xdr:ext cx="184731" cy="264560"/>
    <xdr:sp macro="" textlink="">
      <xdr:nvSpPr>
        <xdr:cNvPr id="392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4375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469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0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471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2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473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4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475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6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7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8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79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0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1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2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3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4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5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6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7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8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89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0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1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2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3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4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5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6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7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8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499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0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1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2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3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4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5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6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7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8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09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0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1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2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3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4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5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6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7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8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19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0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1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2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3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4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25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6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27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28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29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0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31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2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3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4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5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6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7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8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39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0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1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2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3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4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45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6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47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48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49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0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551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2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3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4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5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6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7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8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59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0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1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2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3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4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6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1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2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3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4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5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6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7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8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79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0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1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2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3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4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5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6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7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8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89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0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1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2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3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4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5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6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7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8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599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0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601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2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603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4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605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6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28</xdr:row>
      <xdr:rowOff>0</xdr:rowOff>
    </xdr:from>
    <xdr:ext cx="184731" cy="264560"/>
    <xdr:sp macro="" textlink="">
      <xdr:nvSpPr>
        <xdr:cNvPr id="607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6941949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8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09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0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1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2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3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4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1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264560"/>
    <xdr:sp macro="" textlink="">
      <xdr:nvSpPr>
        <xdr:cNvPr id="62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74576" y="66836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6</xdr:col>
      <xdr:colOff>1598263</xdr:colOff>
      <xdr:row>38</xdr:row>
      <xdr:rowOff>177585</xdr:rowOff>
    </xdr:from>
    <xdr:to>
      <xdr:col>7</xdr:col>
      <xdr:colOff>2001865</xdr:colOff>
      <xdr:row>41</xdr:row>
      <xdr:rowOff>48432</xdr:rowOff>
    </xdr:to>
    <xdr:sp macro="" textlink="">
      <xdr:nvSpPr>
        <xdr:cNvPr id="4" name="CuadroTexto 3"/>
        <xdr:cNvSpPr txBox="1"/>
      </xdr:nvSpPr>
      <xdr:spPr>
        <a:xfrm>
          <a:off x="6853157" y="10219195"/>
          <a:ext cx="2090657" cy="500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6"/>
  <sheetViews>
    <sheetView showGridLines="0" tabSelected="1" view="pageBreakPreview" topLeftCell="A6" zoomScale="69" zoomScaleNormal="118" zoomScaleSheetLayoutView="69" workbookViewId="0">
      <selection activeCell="C6" sqref="C6:N6"/>
    </sheetView>
  </sheetViews>
  <sheetFormatPr baseColWidth="10" defaultColWidth="10.85546875" defaultRowHeight="15" x14ac:dyDescent="0.25"/>
  <cols>
    <col min="1" max="1" width="10.85546875" style="12" customWidth="1"/>
    <col min="2" max="2" width="1.85546875" style="2" customWidth="1"/>
    <col min="3" max="3" width="5.5703125" style="2" customWidth="1"/>
    <col min="4" max="4" width="16.5703125" style="19" customWidth="1"/>
    <col min="5" max="5" width="23.28515625" style="19" customWidth="1"/>
    <col min="6" max="6" width="20.7109375" style="2" customWidth="1"/>
    <col min="7" max="7" width="25.28515625" style="19" customWidth="1"/>
    <col min="8" max="8" width="46.140625" style="2" customWidth="1"/>
    <col min="9" max="9" width="12.140625" style="2" customWidth="1"/>
    <col min="10" max="10" width="16.140625" style="19" customWidth="1"/>
    <col min="11" max="11" width="13.140625" style="2" customWidth="1"/>
    <col min="12" max="13" width="16.42578125" style="2" hidden="1" customWidth="1"/>
    <col min="14" max="14" width="20.28515625" style="2" hidden="1" customWidth="1"/>
    <col min="15" max="15" width="10.85546875" style="2" hidden="1" customWidth="1"/>
    <col min="16" max="16" width="0.28515625" style="2" hidden="1" customWidth="1"/>
    <col min="17" max="17" width="20.140625" style="2" hidden="1" customWidth="1"/>
    <col min="18" max="19" width="10.85546875" style="2" hidden="1" customWidth="1"/>
    <col min="20" max="20" width="16" style="2" hidden="1" customWidth="1"/>
    <col min="21" max="21" width="17.42578125" style="68" customWidth="1"/>
    <col min="22" max="22" width="13" style="35" hidden="1" customWidth="1"/>
    <col min="23" max="23" width="12" style="43" hidden="1" customWidth="1"/>
    <col min="24" max="24" width="10.7109375" style="35" hidden="1" customWidth="1"/>
    <col min="25" max="25" width="14.28515625" style="35" hidden="1" customWidth="1"/>
    <col min="26" max="16384" width="10.85546875" style="2"/>
  </cols>
  <sheetData>
    <row r="1" spans="1:25" ht="16.5" x14ac:dyDescent="0.3">
      <c r="A1" s="21"/>
      <c r="B1" s="22"/>
      <c r="C1" s="22"/>
      <c r="D1" s="23"/>
      <c r="E1" s="23"/>
      <c r="F1" s="22"/>
      <c r="G1" s="23"/>
      <c r="H1" s="22"/>
      <c r="I1" s="22"/>
      <c r="J1" s="23"/>
      <c r="K1" s="22"/>
      <c r="L1" s="22"/>
      <c r="M1" s="22"/>
      <c r="N1" s="22"/>
      <c r="T1" s="22"/>
    </row>
    <row r="2" spans="1:25" ht="19.5" customHeight="1" x14ac:dyDescent="0.3">
      <c r="A2" s="21"/>
      <c r="B2" s="22"/>
      <c r="C2" s="22"/>
      <c r="D2" s="23"/>
      <c r="E2" s="23"/>
      <c r="F2" s="22"/>
      <c r="G2" s="23"/>
      <c r="H2" s="22"/>
      <c r="I2" s="22"/>
      <c r="J2" s="23"/>
      <c r="K2" s="22"/>
      <c r="L2" s="22"/>
      <c r="M2" s="22"/>
      <c r="N2" s="22"/>
      <c r="T2" s="22"/>
    </row>
    <row r="3" spans="1:25" ht="16.5" x14ac:dyDescent="0.3">
      <c r="A3" s="21"/>
      <c r="B3" s="22"/>
      <c r="C3" s="120" t="s">
        <v>4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5"/>
      <c r="P3" s="5"/>
    </row>
    <row r="4" spans="1:25" ht="16.5" x14ac:dyDescent="0.3">
      <c r="A4" s="21"/>
      <c r="B4" s="22"/>
      <c r="C4" s="121" t="s">
        <v>5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6"/>
      <c r="P4" s="6"/>
      <c r="W4" s="43">
        <v>237.77</v>
      </c>
    </row>
    <row r="5" spans="1:25" ht="16.5" x14ac:dyDescent="0.3">
      <c r="A5" s="21"/>
      <c r="B5" s="22"/>
      <c r="C5" s="24"/>
      <c r="D5" s="24"/>
      <c r="E5" s="24"/>
      <c r="F5" s="24"/>
      <c r="G5" s="24"/>
      <c r="H5" s="24"/>
      <c r="I5" s="24"/>
      <c r="J5" s="24"/>
      <c r="K5" s="24"/>
      <c r="L5" s="39"/>
      <c r="M5" s="39"/>
      <c r="N5" s="24"/>
      <c r="O5" s="6"/>
      <c r="P5" s="6"/>
      <c r="T5" s="39"/>
      <c r="W5" s="43">
        <v>236.32</v>
      </c>
    </row>
    <row r="6" spans="1:25" ht="16.5" x14ac:dyDescent="0.3">
      <c r="A6" s="21"/>
      <c r="B6" s="22"/>
      <c r="C6" s="120" t="s">
        <v>40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</row>
    <row r="7" spans="1:25" ht="15" customHeight="1" x14ac:dyDescent="0.3">
      <c r="A7" s="21"/>
      <c r="B7" s="22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V7" s="46" t="e">
        <f>(#REF!*29+#REF!)+(#REF!*28+#REF!)</f>
        <v>#REF!</v>
      </c>
      <c r="W7" s="45" t="e">
        <f t="shared" ref="W7:W96" si="0">+V7/12</f>
        <v>#REF!</v>
      </c>
      <c r="X7" s="119" t="e">
        <f>+#REF!+W7</f>
        <v>#REF!</v>
      </c>
      <c r="Y7" s="119"/>
    </row>
    <row r="8" spans="1:25" ht="16.5" x14ac:dyDescent="0.3">
      <c r="A8" s="21"/>
      <c r="B8" s="22"/>
      <c r="C8" s="135" t="s">
        <v>8</v>
      </c>
      <c r="D8" s="135" t="s">
        <v>22</v>
      </c>
      <c r="E8" s="135" t="s">
        <v>23</v>
      </c>
      <c r="F8" s="135" t="s">
        <v>7</v>
      </c>
      <c r="G8" s="135" t="s">
        <v>16</v>
      </c>
      <c r="H8" s="135" t="s">
        <v>6</v>
      </c>
      <c r="I8" s="138" t="s">
        <v>10</v>
      </c>
      <c r="J8" s="114" t="s">
        <v>14</v>
      </c>
      <c r="K8" s="114" t="s">
        <v>14</v>
      </c>
      <c r="L8" s="71"/>
      <c r="M8" s="71"/>
      <c r="N8" s="116" t="s">
        <v>15</v>
      </c>
      <c r="O8" s="122" t="s">
        <v>18</v>
      </c>
      <c r="P8" s="116" t="s">
        <v>27</v>
      </c>
      <c r="Q8" s="123">
        <v>21</v>
      </c>
      <c r="R8" s="126"/>
      <c r="S8" s="127"/>
      <c r="T8" s="116" t="s">
        <v>41</v>
      </c>
      <c r="U8" s="132" t="s">
        <v>38</v>
      </c>
      <c r="V8" s="46"/>
      <c r="W8" s="45"/>
      <c r="X8" s="70"/>
      <c r="Y8" s="70"/>
    </row>
    <row r="9" spans="1:25" ht="45" customHeight="1" x14ac:dyDescent="0.3">
      <c r="A9" s="21"/>
      <c r="B9" s="22"/>
      <c r="C9" s="136"/>
      <c r="D9" s="136"/>
      <c r="E9" s="136"/>
      <c r="F9" s="136"/>
      <c r="G9" s="136"/>
      <c r="H9" s="136"/>
      <c r="I9" s="139"/>
      <c r="J9" s="115"/>
      <c r="K9" s="115"/>
      <c r="L9" s="41"/>
      <c r="M9" s="41"/>
      <c r="N9" s="117"/>
      <c r="O9" s="122"/>
      <c r="P9" s="117"/>
      <c r="Q9" s="124"/>
      <c r="R9" s="128"/>
      <c r="S9" s="129"/>
      <c r="T9" s="117"/>
      <c r="U9" s="133"/>
      <c r="V9" s="46"/>
      <c r="W9" s="45"/>
      <c r="X9" s="70"/>
      <c r="Y9" s="70"/>
    </row>
    <row r="10" spans="1:25" ht="49.5" x14ac:dyDescent="0.3">
      <c r="A10" s="21"/>
      <c r="B10" s="22"/>
      <c r="C10" s="137"/>
      <c r="D10" s="137"/>
      <c r="E10" s="137"/>
      <c r="F10" s="137"/>
      <c r="G10" s="137"/>
      <c r="H10" s="137"/>
      <c r="I10" s="140"/>
      <c r="J10" s="25" t="s">
        <v>20</v>
      </c>
      <c r="K10" s="26" t="s">
        <v>9</v>
      </c>
      <c r="L10" s="42"/>
      <c r="M10" s="42"/>
      <c r="N10" s="118"/>
      <c r="O10" s="122"/>
      <c r="P10" s="118"/>
      <c r="Q10" s="125"/>
      <c r="R10" s="130"/>
      <c r="S10" s="131"/>
      <c r="T10" s="118"/>
      <c r="U10" s="72" t="s">
        <v>39</v>
      </c>
      <c r="V10" s="46"/>
      <c r="W10" s="45"/>
      <c r="X10" s="70"/>
      <c r="Y10" s="70"/>
    </row>
    <row r="11" spans="1:25" ht="16.5" x14ac:dyDescent="0.3">
      <c r="A11" s="21"/>
      <c r="B11" s="22"/>
      <c r="C11" s="27">
        <v>1</v>
      </c>
      <c r="D11" s="28">
        <v>9901377158</v>
      </c>
      <c r="E11" s="100" t="s">
        <v>24</v>
      </c>
      <c r="F11" s="101" t="s">
        <v>0</v>
      </c>
      <c r="G11" s="102" t="s">
        <v>11</v>
      </c>
      <c r="H11" s="108" t="s">
        <v>1</v>
      </c>
      <c r="I11" s="29">
        <v>71.400000000000006</v>
      </c>
      <c r="J11" s="30">
        <v>836.6</v>
      </c>
      <c r="K11" s="31">
        <v>250</v>
      </c>
      <c r="L11" s="31">
        <f t="shared" ref="L11:L12" si="1">+I11*31</f>
        <v>2213.4</v>
      </c>
      <c r="M11" s="31">
        <f t="shared" ref="M11:M12" si="2">+J11+K11</f>
        <v>1086.5999999999999</v>
      </c>
      <c r="N11" s="32">
        <f t="shared" ref="N11" si="3">(I11*29+J11)+(I11*28+J11)+(I11*31+J11)+(I11*30+J11)+(I11*31+J11)+(I11*30+J11)</f>
        <v>17800.2</v>
      </c>
      <c r="O11" s="18"/>
      <c r="P11" s="36">
        <f t="shared" ref="P11:P12" si="4">N11/12</f>
        <v>1483.3500000000001</v>
      </c>
      <c r="Q11" s="18"/>
      <c r="R11" s="18"/>
      <c r="S11" s="18"/>
      <c r="T11" s="32">
        <f t="shared" ref="T11:T12" si="5">(I11*28+J11)</f>
        <v>2835.8</v>
      </c>
      <c r="U11" s="60">
        <f t="shared" ref="U11:U12" si="6">+T11/12</f>
        <v>236.31666666666669</v>
      </c>
      <c r="V11" s="46"/>
      <c r="W11" s="45"/>
      <c r="X11" s="70"/>
      <c r="Y11" s="70"/>
    </row>
    <row r="12" spans="1:25" ht="16.5" x14ac:dyDescent="0.3">
      <c r="A12" s="21"/>
      <c r="B12" s="22"/>
      <c r="C12" s="27">
        <v>2</v>
      </c>
      <c r="D12" s="28">
        <v>9901549822</v>
      </c>
      <c r="E12" s="104" t="s">
        <v>25</v>
      </c>
      <c r="F12" s="102" t="s">
        <v>3</v>
      </c>
      <c r="G12" s="102" t="s">
        <v>13</v>
      </c>
      <c r="H12" s="109" t="s">
        <v>21</v>
      </c>
      <c r="I12" s="33">
        <v>72.540000000000006</v>
      </c>
      <c r="J12" s="30">
        <v>801.26</v>
      </c>
      <c r="K12" s="31">
        <v>250</v>
      </c>
      <c r="L12" s="31">
        <f t="shared" si="1"/>
        <v>2248.7400000000002</v>
      </c>
      <c r="M12" s="31">
        <f t="shared" si="2"/>
        <v>1051.26</v>
      </c>
      <c r="N12" s="32">
        <f t="shared" ref="N12" si="7">(I12*29+J12) +(I12*28+J12)+(I12*31+J12)+(I12*30+J12)+(I12*31+J12)+(I12*30+J12)</f>
        <v>17792.219999999998</v>
      </c>
      <c r="O12" s="18"/>
      <c r="P12" s="36">
        <f t="shared" si="4"/>
        <v>1482.6849999999997</v>
      </c>
      <c r="Q12" s="18"/>
      <c r="R12" s="18"/>
      <c r="S12" s="18"/>
      <c r="T12" s="32">
        <f t="shared" si="5"/>
        <v>2832.38</v>
      </c>
      <c r="U12" s="60">
        <f t="shared" si="6"/>
        <v>236.03166666666667</v>
      </c>
      <c r="V12" s="46"/>
      <c r="W12" s="45"/>
      <c r="X12" s="70"/>
      <c r="Y12" s="70"/>
    </row>
    <row r="13" spans="1:25" ht="16.5" x14ac:dyDescent="0.3">
      <c r="A13" s="21"/>
      <c r="B13" s="22"/>
      <c r="V13" s="46"/>
      <c r="W13" s="45"/>
      <c r="X13" s="73"/>
      <c r="Y13" s="73"/>
    </row>
    <row r="14" spans="1:25" ht="16.5" x14ac:dyDescent="0.3">
      <c r="A14" s="21"/>
      <c r="B14" s="22"/>
      <c r="K14" s="37" t="s">
        <v>26</v>
      </c>
      <c r="L14" s="37"/>
      <c r="M14" s="37"/>
      <c r="N14" s="37"/>
      <c r="O14" s="37"/>
      <c r="P14" s="38"/>
      <c r="T14" s="37"/>
      <c r="U14" s="47">
        <f>(U11+U12)</f>
        <v>472.34833333333336</v>
      </c>
      <c r="V14" s="46"/>
      <c r="W14" s="45"/>
      <c r="X14" s="73"/>
      <c r="Y14" s="73"/>
    </row>
    <row r="15" spans="1:25" ht="16.5" x14ac:dyDescent="0.3">
      <c r="A15" s="21"/>
      <c r="B15" s="22"/>
      <c r="C15" s="120" t="s">
        <v>57</v>
      </c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V15" s="46"/>
      <c r="W15" s="45"/>
      <c r="X15" s="70"/>
      <c r="Y15" s="70"/>
    </row>
    <row r="16" spans="1:25" ht="16.5" customHeight="1" x14ac:dyDescent="0.3">
      <c r="A16" s="21"/>
      <c r="B16" s="22"/>
      <c r="C16" s="150" t="s">
        <v>8</v>
      </c>
      <c r="D16" s="150" t="s">
        <v>42</v>
      </c>
      <c r="E16" s="135" t="s">
        <v>23</v>
      </c>
      <c r="F16" s="150" t="s">
        <v>7</v>
      </c>
      <c r="G16" s="150" t="s">
        <v>16</v>
      </c>
      <c r="H16" s="150" t="s">
        <v>6</v>
      </c>
      <c r="I16" s="138" t="s">
        <v>52</v>
      </c>
      <c r="J16" s="151" t="s">
        <v>53</v>
      </c>
      <c r="K16" s="151" t="s">
        <v>54</v>
      </c>
      <c r="L16" s="26"/>
      <c r="M16" s="26"/>
      <c r="N16" s="152" t="s">
        <v>15</v>
      </c>
      <c r="O16" s="122" t="s">
        <v>18</v>
      </c>
      <c r="P16" s="152" t="s">
        <v>27</v>
      </c>
      <c r="Q16" s="153">
        <v>21</v>
      </c>
      <c r="R16" s="153"/>
      <c r="S16" s="153"/>
      <c r="T16" s="152" t="s">
        <v>41</v>
      </c>
      <c r="U16" s="132" t="s">
        <v>29</v>
      </c>
      <c r="V16" s="46"/>
      <c r="W16" s="45"/>
      <c r="X16" s="70"/>
      <c r="Y16" s="70"/>
    </row>
    <row r="17" spans="1:25" ht="16.5" x14ac:dyDescent="0.3">
      <c r="A17" s="21"/>
      <c r="B17" s="22"/>
      <c r="C17" s="150"/>
      <c r="D17" s="150"/>
      <c r="E17" s="136"/>
      <c r="F17" s="150"/>
      <c r="G17" s="150"/>
      <c r="H17" s="150"/>
      <c r="I17" s="140"/>
      <c r="J17" s="151"/>
      <c r="K17" s="151"/>
      <c r="L17" s="26"/>
      <c r="M17" s="26"/>
      <c r="N17" s="152"/>
      <c r="O17" s="122"/>
      <c r="P17" s="152"/>
      <c r="Q17" s="153"/>
      <c r="R17" s="153"/>
      <c r="S17" s="153"/>
      <c r="T17" s="152"/>
      <c r="U17" s="154"/>
      <c r="V17" s="46"/>
      <c r="W17" s="45"/>
      <c r="X17" s="70"/>
      <c r="Y17" s="70"/>
    </row>
    <row r="18" spans="1:25" ht="49.5" x14ac:dyDescent="0.3">
      <c r="A18" s="21"/>
      <c r="B18" s="22"/>
      <c r="C18" s="150"/>
      <c r="D18" s="150"/>
      <c r="E18" s="137"/>
      <c r="F18" s="150"/>
      <c r="G18" s="150"/>
      <c r="H18" s="150"/>
      <c r="I18" s="99" t="s">
        <v>43</v>
      </c>
      <c r="J18" s="25" t="s">
        <v>44</v>
      </c>
      <c r="K18" s="25" t="s">
        <v>45</v>
      </c>
      <c r="L18" s="26"/>
      <c r="M18" s="26"/>
      <c r="N18" s="152"/>
      <c r="O18" s="122"/>
      <c r="P18" s="152"/>
      <c r="Q18" s="153"/>
      <c r="R18" s="153"/>
      <c r="S18" s="153"/>
      <c r="T18" s="152"/>
      <c r="U18" s="133"/>
      <c r="V18" s="46"/>
      <c r="W18" s="45"/>
      <c r="X18" s="70"/>
      <c r="Y18" s="70"/>
    </row>
    <row r="19" spans="1:25" ht="16.5" x14ac:dyDescent="0.3">
      <c r="A19" s="21"/>
      <c r="B19" s="22"/>
      <c r="C19" s="27">
        <v>1</v>
      </c>
      <c r="D19" s="28">
        <v>109674987</v>
      </c>
      <c r="E19" s="104" t="s">
        <v>50</v>
      </c>
      <c r="F19" s="105" t="s">
        <v>51</v>
      </c>
      <c r="G19" s="106" t="s">
        <v>49</v>
      </c>
      <c r="H19" s="107" t="s">
        <v>46</v>
      </c>
      <c r="I19" s="29">
        <v>237.77</v>
      </c>
      <c r="J19" s="30">
        <v>236.66</v>
      </c>
      <c r="K19" s="31">
        <v>15.89</v>
      </c>
      <c r="L19" s="31">
        <f t="shared" ref="L19:L20" si="8">+I19*31</f>
        <v>7370.87</v>
      </c>
      <c r="M19" s="31">
        <f t="shared" ref="M19:M20" si="9">+J19+K19</f>
        <v>252.55</v>
      </c>
      <c r="N19" s="32">
        <f t="shared" ref="N19" si="10">(I19*29+J19)+(I19*28+J19)+(I19*31+J19)+(I19*30+J19)+(I19*31+J19)+(I19*30+J19)</f>
        <v>43980.79</v>
      </c>
      <c r="O19" s="18"/>
      <c r="P19" s="36">
        <f t="shared" ref="P19:P20" si="11">N19/12</f>
        <v>3665.0658333333336</v>
      </c>
      <c r="Q19" s="18"/>
      <c r="R19" s="18"/>
      <c r="S19" s="18"/>
      <c r="T19" s="32">
        <f t="shared" ref="T19:T20" si="12">(I19*28+J19)</f>
        <v>6894.22</v>
      </c>
      <c r="U19" s="60">
        <f>(I19+J19+K19)</f>
        <v>490.32</v>
      </c>
      <c r="V19" s="46"/>
      <c r="W19" s="45"/>
      <c r="X19" s="73"/>
      <c r="Y19" s="73"/>
    </row>
    <row r="20" spans="1:25" ht="16.5" x14ac:dyDescent="0.3">
      <c r="A20" s="21"/>
      <c r="B20" s="22"/>
      <c r="C20" s="27">
        <v>2</v>
      </c>
      <c r="D20" s="28">
        <v>46912665</v>
      </c>
      <c r="E20" s="100" t="s">
        <v>48</v>
      </c>
      <c r="F20" s="101" t="s">
        <v>0</v>
      </c>
      <c r="G20" s="102" t="s">
        <v>49</v>
      </c>
      <c r="H20" s="103" t="s">
        <v>47</v>
      </c>
      <c r="I20" s="33">
        <v>237.77</v>
      </c>
      <c r="J20" s="30">
        <v>236.66</v>
      </c>
      <c r="K20" s="31">
        <v>15.89</v>
      </c>
      <c r="L20" s="31">
        <f t="shared" si="8"/>
        <v>7370.87</v>
      </c>
      <c r="M20" s="31">
        <f t="shared" si="9"/>
        <v>252.55</v>
      </c>
      <c r="N20" s="32">
        <f t="shared" ref="N20" si="13">(I20*29+J20) +(I20*28+J20)+(I20*31+J20)+(I20*30+J20)+(I20*31+J20)+(I20*30+J20)</f>
        <v>43980.79</v>
      </c>
      <c r="O20" s="18"/>
      <c r="P20" s="36">
        <f t="shared" si="11"/>
        <v>3665.0658333333336</v>
      </c>
      <c r="Q20" s="18"/>
      <c r="R20" s="18"/>
      <c r="S20" s="18"/>
      <c r="T20" s="32">
        <f t="shared" si="12"/>
        <v>6894.22</v>
      </c>
      <c r="U20" s="60">
        <f>(I20+J20+K20)</f>
        <v>490.32</v>
      </c>
      <c r="V20" s="46"/>
      <c r="W20" s="45"/>
      <c r="X20" s="70"/>
      <c r="Y20" s="70"/>
    </row>
    <row r="21" spans="1:25" ht="16.5" x14ac:dyDescent="0.3">
      <c r="A21" s="21"/>
      <c r="B21" s="22"/>
      <c r="C21" s="80"/>
      <c r="D21" s="81"/>
      <c r="E21" s="82"/>
      <c r="F21" s="83"/>
      <c r="G21" s="83"/>
      <c r="H21" s="84"/>
      <c r="I21" s="85"/>
      <c r="J21" s="86"/>
      <c r="K21" s="87"/>
      <c r="L21" s="87"/>
      <c r="M21" s="87"/>
      <c r="N21" s="88"/>
      <c r="O21" s="89"/>
      <c r="P21" s="90"/>
      <c r="T21" s="88"/>
      <c r="U21" s="91"/>
      <c r="V21" s="46"/>
      <c r="W21" s="45"/>
      <c r="X21" s="74"/>
      <c r="Y21" s="74"/>
    </row>
    <row r="22" spans="1:25" ht="16.5" x14ac:dyDescent="0.3">
      <c r="A22" s="21"/>
      <c r="B22" s="22"/>
      <c r="C22" s="120" t="s">
        <v>56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89"/>
      <c r="P22" s="90"/>
      <c r="T22" s="88"/>
      <c r="U22" s="91"/>
      <c r="V22" s="46"/>
      <c r="W22" s="45"/>
      <c r="X22" s="74"/>
      <c r="Y22" s="74"/>
    </row>
    <row r="23" spans="1:25" ht="16.5" x14ac:dyDescent="0.3">
      <c r="A23" s="21"/>
      <c r="B23" s="22"/>
      <c r="C23" s="150" t="s">
        <v>8</v>
      </c>
      <c r="D23" s="150" t="s">
        <v>42</v>
      </c>
      <c r="E23" s="135" t="s">
        <v>23</v>
      </c>
      <c r="F23" s="150" t="s">
        <v>7</v>
      </c>
      <c r="G23" s="150" t="s">
        <v>16</v>
      </c>
      <c r="H23" s="150" t="s">
        <v>6</v>
      </c>
      <c r="I23" s="138" t="s">
        <v>52</v>
      </c>
      <c r="J23" s="151" t="s">
        <v>53</v>
      </c>
      <c r="K23" s="151" t="s">
        <v>54</v>
      </c>
      <c r="L23" s="26"/>
      <c r="M23" s="26"/>
      <c r="N23" s="152" t="s">
        <v>15</v>
      </c>
      <c r="O23" s="122" t="s">
        <v>18</v>
      </c>
      <c r="P23" s="152" t="s">
        <v>27</v>
      </c>
      <c r="Q23" s="153">
        <v>21</v>
      </c>
      <c r="R23" s="153"/>
      <c r="S23" s="153"/>
      <c r="T23" s="152" t="s">
        <v>41</v>
      </c>
      <c r="U23" s="132" t="s">
        <v>29</v>
      </c>
      <c r="V23" s="46"/>
      <c r="W23" s="45"/>
      <c r="X23" s="74"/>
      <c r="Y23" s="74"/>
    </row>
    <row r="24" spans="1:25" ht="16.5" x14ac:dyDescent="0.3">
      <c r="A24" s="21"/>
      <c r="B24" s="22"/>
      <c r="C24" s="150"/>
      <c r="D24" s="150"/>
      <c r="E24" s="136"/>
      <c r="F24" s="150"/>
      <c r="G24" s="150"/>
      <c r="H24" s="150"/>
      <c r="I24" s="140"/>
      <c r="J24" s="151"/>
      <c r="K24" s="151"/>
      <c r="L24" s="26"/>
      <c r="M24" s="26"/>
      <c r="N24" s="152"/>
      <c r="O24" s="122"/>
      <c r="P24" s="152"/>
      <c r="Q24" s="153"/>
      <c r="R24" s="153"/>
      <c r="S24" s="153"/>
      <c r="T24" s="152"/>
      <c r="U24" s="154"/>
      <c r="V24" s="46"/>
      <c r="W24" s="45"/>
      <c r="X24" s="74"/>
      <c r="Y24" s="74"/>
    </row>
    <row r="25" spans="1:25" ht="49.5" x14ac:dyDescent="0.3">
      <c r="A25" s="21"/>
      <c r="B25" s="22"/>
      <c r="C25" s="150"/>
      <c r="D25" s="150"/>
      <c r="E25" s="137"/>
      <c r="F25" s="150"/>
      <c r="G25" s="150"/>
      <c r="H25" s="150"/>
      <c r="I25" s="99" t="s">
        <v>43</v>
      </c>
      <c r="J25" s="25" t="s">
        <v>44</v>
      </c>
      <c r="K25" s="25" t="s">
        <v>45</v>
      </c>
      <c r="L25" s="26"/>
      <c r="M25" s="26"/>
      <c r="N25" s="152"/>
      <c r="O25" s="122"/>
      <c r="P25" s="152"/>
      <c r="Q25" s="153"/>
      <c r="R25" s="153"/>
      <c r="S25" s="153"/>
      <c r="T25" s="152"/>
      <c r="U25" s="133"/>
      <c r="V25" s="46"/>
      <c r="W25" s="45"/>
      <c r="X25" s="74"/>
      <c r="Y25" s="74"/>
    </row>
    <row r="26" spans="1:25" ht="16.5" x14ac:dyDescent="0.3">
      <c r="A26" s="21"/>
      <c r="B26" s="22"/>
      <c r="C26" s="27">
        <v>1</v>
      </c>
      <c r="D26" s="28">
        <v>109674987</v>
      </c>
      <c r="E26" s="104" t="s">
        <v>50</v>
      </c>
      <c r="F26" s="105" t="s">
        <v>51</v>
      </c>
      <c r="G26" s="106" t="s">
        <v>49</v>
      </c>
      <c r="H26" s="107" t="s">
        <v>46</v>
      </c>
      <c r="I26" s="29">
        <v>236.32</v>
      </c>
      <c r="J26" s="30">
        <v>228.5</v>
      </c>
      <c r="K26" s="31">
        <v>15.34</v>
      </c>
      <c r="L26" s="31">
        <f t="shared" ref="L26:L27" si="14">+I26*31</f>
        <v>7325.92</v>
      </c>
      <c r="M26" s="31">
        <f t="shared" ref="M26:M27" si="15">+J26+K26</f>
        <v>243.84</v>
      </c>
      <c r="N26" s="32">
        <f t="shared" ref="N26" si="16">(I26*29+J26)+(I26*28+J26)+(I26*31+J26)+(I26*30+J26)+(I26*31+J26)+(I26*30+J26)</f>
        <v>43672.28</v>
      </c>
      <c r="O26" s="18"/>
      <c r="P26" s="36">
        <f t="shared" ref="P26:P27" si="17">N26/12</f>
        <v>3639.3566666666666</v>
      </c>
      <c r="Q26" s="18"/>
      <c r="R26" s="18"/>
      <c r="S26" s="18"/>
      <c r="T26" s="32">
        <f t="shared" ref="T26:T27" si="18">(I26*28+J26)</f>
        <v>6845.46</v>
      </c>
      <c r="U26" s="60">
        <f>(I26+J26+K26)</f>
        <v>480.15999999999997</v>
      </c>
      <c r="V26" s="46"/>
      <c r="W26" s="45"/>
      <c r="X26" s="74"/>
      <c r="Y26" s="74"/>
    </row>
    <row r="27" spans="1:25" ht="16.5" x14ac:dyDescent="0.3">
      <c r="A27" s="21"/>
      <c r="B27" s="22"/>
      <c r="C27" s="27">
        <v>2</v>
      </c>
      <c r="D27" s="28">
        <v>46912665</v>
      </c>
      <c r="E27" s="100" t="s">
        <v>48</v>
      </c>
      <c r="F27" s="101" t="s">
        <v>0</v>
      </c>
      <c r="G27" s="102" t="s">
        <v>49</v>
      </c>
      <c r="H27" s="103" t="s">
        <v>47</v>
      </c>
      <c r="I27" s="33">
        <v>236.32</v>
      </c>
      <c r="J27" s="30">
        <v>228.5</v>
      </c>
      <c r="K27" s="31">
        <v>15.34</v>
      </c>
      <c r="L27" s="31">
        <f t="shared" si="14"/>
        <v>7325.92</v>
      </c>
      <c r="M27" s="31">
        <f t="shared" si="15"/>
        <v>243.84</v>
      </c>
      <c r="N27" s="32">
        <f t="shared" ref="N27" si="19">(I27*29+J27) +(I27*28+J27)+(I27*31+J27)+(I27*30+J27)+(I27*31+J27)+(I27*30+J27)</f>
        <v>43672.28</v>
      </c>
      <c r="O27" s="18"/>
      <c r="P27" s="36">
        <f t="shared" si="17"/>
        <v>3639.3566666666666</v>
      </c>
      <c r="Q27" s="18"/>
      <c r="R27" s="18"/>
      <c r="S27" s="18"/>
      <c r="T27" s="32">
        <f t="shared" si="18"/>
        <v>6845.46</v>
      </c>
      <c r="U27" s="60">
        <f>(I27+J27+K27)</f>
        <v>480.15999999999997</v>
      </c>
      <c r="V27" s="46"/>
      <c r="W27" s="45"/>
      <c r="X27" s="74"/>
      <c r="Y27" s="74"/>
    </row>
    <row r="28" spans="1:25" ht="16.5" x14ac:dyDescent="0.3">
      <c r="A28" s="21"/>
      <c r="B28" s="22"/>
      <c r="C28" s="80"/>
      <c r="D28" s="81"/>
      <c r="E28" s="82"/>
      <c r="F28" s="83"/>
      <c r="G28" s="83"/>
      <c r="H28" s="84"/>
      <c r="I28" s="85"/>
      <c r="J28" s="86"/>
      <c r="K28" s="87"/>
      <c r="L28" s="87"/>
      <c r="M28" s="87"/>
      <c r="N28" s="88"/>
      <c r="O28" s="89"/>
      <c r="P28" s="90"/>
      <c r="Q28" s="89"/>
      <c r="R28" s="89"/>
      <c r="S28" s="89"/>
      <c r="T28" s="88"/>
      <c r="U28" s="91"/>
      <c r="V28" s="46"/>
      <c r="W28" s="45"/>
      <c r="X28" s="74"/>
      <c r="Y28" s="74"/>
    </row>
    <row r="29" spans="1:25" ht="16.5" x14ac:dyDescent="0.3">
      <c r="A29" s="21"/>
      <c r="B29" s="22"/>
      <c r="C29" s="120" t="s">
        <v>55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89"/>
      <c r="P29" s="90"/>
      <c r="T29" s="88"/>
      <c r="U29" s="91"/>
      <c r="V29" s="46"/>
      <c r="W29" s="45"/>
      <c r="X29" s="74"/>
      <c r="Y29" s="74"/>
    </row>
    <row r="30" spans="1:25" ht="16.5" customHeight="1" x14ac:dyDescent="0.3">
      <c r="A30" s="21"/>
      <c r="B30" s="22"/>
      <c r="C30" s="150" t="s">
        <v>8</v>
      </c>
      <c r="D30" s="150" t="s">
        <v>42</v>
      </c>
      <c r="E30" s="135" t="s">
        <v>23</v>
      </c>
      <c r="F30" s="150" t="s">
        <v>7</v>
      </c>
      <c r="G30" s="150" t="s">
        <v>16</v>
      </c>
      <c r="H30" s="150" t="s">
        <v>6</v>
      </c>
      <c r="I30" s="138" t="s">
        <v>52</v>
      </c>
      <c r="J30" s="151" t="s">
        <v>53</v>
      </c>
      <c r="K30" s="151" t="s">
        <v>54</v>
      </c>
      <c r="L30" s="26"/>
      <c r="M30" s="26"/>
      <c r="N30" s="152" t="s">
        <v>15</v>
      </c>
      <c r="O30" s="122" t="s">
        <v>18</v>
      </c>
      <c r="P30" s="152" t="s">
        <v>27</v>
      </c>
      <c r="Q30" s="153">
        <v>21</v>
      </c>
      <c r="R30" s="153"/>
      <c r="S30" s="153"/>
      <c r="T30" s="152" t="s">
        <v>41</v>
      </c>
      <c r="U30" s="132" t="s">
        <v>29</v>
      </c>
      <c r="V30" s="46"/>
      <c r="W30" s="45"/>
      <c r="X30" s="74"/>
      <c r="Y30" s="74"/>
    </row>
    <row r="31" spans="1:25" ht="16.5" x14ac:dyDescent="0.3">
      <c r="A31" s="21"/>
      <c r="B31" s="22"/>
      <c r="C31" s="150"/>
      <c r="D31" s="150"/>
      <c r="E31" s="136"/>
      <c r="F31" s="150"/>
      <c r="G31" s="150"/>
      <c r="H31" s="150"/>
      <c r="I31" s="140"/>
      <c r="J31" s="151"/>
      <c r="K31" s="151"/>
      <c r="L31" s="26"/>
      <c r="M31" s="26"/>
      <c r="N31" s="152"/>
      <c r="O31" s="122"/>
      <c r="P31" s="152"/>
      <c r="Q31" s="153"/>
      <c r="R31" s="153"/>
      <c r="S31" s="153"/>
      <c r="T31" s="152"/>
      <c r="U31" s="154"/>
      <c r="V31" s="46"/>
      <c r="W31" s="45"/>
      <c r="X31" s="74"/>
      <c r="Y31" s="74"/>
    </row>
    <row r="32" spans="1:25" ht="49.5" x14ac:dyDescent="0.3">
      <c r="A32" s="21"/>
      <c r="B32" s="22"/>
      <c r="C32" s="150"/>
      <c r="D32" s="150"/>
      <c r="E32" s="137"/>
      <c r="F32" s="150"/>
      <c r="G32" s="150"/>
      <c r="H32" s="150"/>
      <c r="I32" s="99" t="s">
        <v>43</v>
      </c>
      <c r="J32" s="25" t="s">
        <v>44</v>
      </c>
      <c r="K32" s="25" t="s">
        <v>45</v>
      </c>
      <c r="L32" s="26"/>
      <c r="M32" s="26"/>
      <c r="N32" s="152"/>
      <c r="O32" s="122"/>
      <c r="P32" s="152"/>
      <c r="Q32" s="153"/>
      <c r="R32" s="153"/>
      <c r="S32" s="153"/>
      <c r="T32" s="152"/>
      <c r="U32" s="133"/>
      <c r="V32" s="46"/>
      <c r="W32" s="45"/>
      <c r="X32" s="74"/>
      <c r="Y32" s="74"/>
    </row>
    <row r="33" spans="1:25" ht="16.5" x14ac:dyDescent="0.3">
      <c r="A33" s="21"/>
      <c r="B33" s="22"/>
      <c r="C33" s="27">
        <v>1</v>
      </c>
      <c r="D33" s="28">
        <v>109674987</v>
      </c>
      <c r="E33" s="104" t="s">
        <v>50</v>
      </c>
      <c r="F33" s="105" t="s">
        <v>51</v>
      </c>
      <c r="G33" s="106" t="s">
        <v>49</v>
      </c>
      <c r="H33" s="107" t="s">
        <v>46</v>
      </c>
      <c r="I33" s="29">
        <v>756.55</v>
      </c>
      <c r="J33" s="30">
        <v>750.77</v>
      </c>
      <c r="K33" s="31">
        <v>50.41</v>
      </c>
      <c r="L33" s="31">
        <f t="shared" ref="L33:L34" si="20">+I33*31</f>
        <v>23453.05</v>
      </c>
      <c r="M33" s="31">
        <f t="shared" ref="M33:M34" si="21">+J33+K33</f>
        <v>801.18</v>
      </c>
      <c r="N33" s="32">
        <f t="shared" ref="N33" si="22">(I33*29+J33)+(I33*28+J33)+(I33*31+J33)+(I33*30+J33)+(I33*31+J33)+(I33*30+J33)</f>
        <v>139927.06999999998</v>
      </c>
      <c r="O33" s="18"/>
      <c r="P33" s="36">
        <f t="shared" ref="P33:P34" si="23">N33/12</f>
        <v>11660.589166666665</v>
      </c>
      <c r="Q33" s="18"/>
      <c r="R33" s="18"/>
      <c r="S33" s="18"/>
      <c r="T33" s="32">
        <f t="shared" ref="T33:T34" si="24">(I33*28+J33)</f>
        <v>21934.17</v>
      </c>
      <c r="U33" s="60">
        <f>(I33+J33+K33)</f>
        <v>1557.73</v>
      </c>
      <c r="V33" s="46"/>
      <c r="W33" s="45"/>
      <c r="X33" s="74"/>
      <c r="Y33" s="74"/>
    </row>
    <row r="34" spans="1:25" ht="16.5" x14ac:dyDescent="0.3">
      <c r="A34" s="21"/>
      <c r="B34" s="22"/>
      <c r="C34" s="27">
        <v>2</v>
      </c>
      <c r="D34" s="28">
        <v>46912665</v>
      </c>
      <c r="E34" s="100" t="s">
        <v>48</v>
      </c>
      <c r="F34" s="101" t="s">
        <v>0</v>
      </c>
      <c r="G34" s="102" t="s">
        <v>49</v>
      </c>
      <c r="H34" s="103" t="s">
        <v>47</v>
      </c>
      <c r="I34" s="33">
        <v>756.55</v>
      </c>
      <c r="J34" s="30">
        <v>750.77</v>
      </c>
      <c r="K34" s="31">
        <v>50.41</v>
      </c>
      <c r="L34" s="31">
        <f t="shared" si="20"/>
        <v>23453.05</v>
      </c>
      <c r="M34" s="31">
        <f t="shared" si="21"/>
        <v>801.18</v>
      </c>
      <c r="N34" s="32">
        <f t="shared" ref="N34" si="25">(I34*29+J34) +(I34*28+J34)+(I34*31+J34)+(I34*30+J34)+(I34*31+J34)+(I34*30+J34)</f>
        <v>139927.06999999998</v>
      </c>
      <c r="O34" s="18"/>
      <c r="P34" s="36">
        <f t="shared" si="23"/>
        <v>11660.589166666665</v>
      </c>
      <c r="Q34" s="18"/>
      <c r="R34" s="18"/>
      <c r="S34" s="18"/>
      <c r="T34" s="32">
        <f t="shared" si="24"/>
        <v>21934.17</v>
      </c>
      <c r="U34" s="60">
        <f>(I34+J34+K34)</f>
        <v>1557.73</v>
      </c>
      <c r="V34" s="46"/>
      <c r="W34" s="45"/>
      <c r="X34" s="74"/>
      <c r="Y34" s="74"/>
    </row>
    <row r="35" spans="1:25" ht="16.5" x14ac:dyDescent="0.3">
      <c r="A35" s="21"/>
      <c r="B35" s="22"/>
      <c r="C35" s="49"/>
      <c r="D35" s="53"/>
      <c r="E35" s="61"/>
      <c r="F35" s="49"/>
      <c r="G35" s="50"/>
      <c r="H35" s="49"/>
      <c r="I35" s="49"/>
      <c r="J35" s="50"/>
      <c r="K35" s="49"/>
      <c r="L35" s="51"/>
      <c r="M35" s="51"/>
      <c r="N35" s="49"/>
      <c r="O35" s="49"/>
      <c r="P35" s="49"/>
      <c r="Q35" s="49"/>
      <c r="R35" s="49"/>
      <c r="S35" s="49"/>
      <c r="T35" s="49"/>
      <c r="U35" s="69"/>
      <c r="V35" s="46"/>
      <c r="W35" s="45"/>
      <c r="X35" s="70"/>
      <c r="Y35" s="70"/>
    </row>
    <row r="36" spans="1:25" ht="16.5" x14ac:dyDescent="0.3">
      <c r="A36" s="21"/>
      <c r="B36" s="22"/>
      <c r="C36" s="49"/>
      <c r="D36" s="53"/>
      <c r="E36" s="61"/>
      <c r="F36" s="49"/>
      <c r="G36" s="50"/>
      <c r="H36" s="49"/>
      <c r="I36" s="49"/>
      <c r="J36" s="50"/>
      <c r="K36" s="37" t="s">
        <v>26</v>
      </c>
      <c r="L36" s="37"/>
      <c r="M36" s="37"/>
      <c r="N36" s="37"/>
      <c r="O36" s="37"/>
      <c r="P36" s="38"/>
      <c r="T36" s="37"/>
      <c r="U36" s="47">
        <f>SUM(U14:U35)</f>
        <v>5528.7683333333334</v>
      </c>
      <c r="V36" s="46"/>
      <c r="W36" s="45"/>
      <c r="X36" s="74"/>
      <c r="Y36" s="74"/>
    </row>
    <row r="37" spans="1:25" ht="16.5" x14ac:dyDescent="0.3">
      <c r="A37" s="21"/>
      <c r="B37" s="22"/>
      <c r="C37" s="49"/>
      <c r="D37" s="53"/>
      <c r="E37" s="61"/>
      <c r="F37" s="49"/>
      <c r="G37" s="50"/>
      <c r="H37" s="49"/>
      <c r="I37" s="49"/>
      <c r="J37" s="50"/>
      <c r="K37" s="37"/>
      <c r="L37" s="37"/>
      <c r="M37" s="37"/>
      <c r="N37" s="37"/>
      <c r="O37" s="37"/>
      <c r="P37" s="38"/>
      <c r="T37" s="37"/>
      <c r="U37" s="47"/>
      <c r="V37" s="46"/>
      <c r="W37" s="45"/>
      <c r="X37" s="75"/>
      <c r="Y37" s="75"/>
    </row>
    <row r="38" spans="1:25" s="78" customFormat="1" ht="16.5" x14ac:dyDescent="0.3">
      <c r="A38" s="92"/>
      <c r="B38" s="92"/>
      <c r="C38" s="93"/>
      <c r="D38" s="94"/>
      <c r="E38" s="95"/>
      <c r="F38" s="93"/>
      <c r="G38" s="96"/>
      <c r="H38" s="93"/>
      <c r="I38" s="93"/>
      <c r="J38" s="96"/>
      <c r="K38" s="76"/>
      <c r="L38" s="76"/>
      <c r="M38" s="76"/>
      <c r="N38" s="76"/>
      <c r="O38" s="76"/>
      <c r="P38" s="77"/>
      <c r="T38" s="76"/>
      <c r="U38" s="79"/>
      <c r="V38" s="16"/>
      <c r="W38" s="97"/>
      <c r="X38" s="98"/>
      <c r="Y38" s="98"/>
    </row>
    <row r="39" spans="1:25" ht="16.5" x14ac:dyDescent="0.3">
      <c r="A39" s="21"/>
      <c r="B39" s="22"/>
      <c r="C39" s="49"/>
      <c r="D39" s="53" t="s">
        <v>31</v>
      </c>
      <c r="E39" s="54"/>
      <c r="F39" s="61"/>
      <c r="G39" s="55"/>
      <c r="H39" s="54" t="s">
        <v>32</v>
      </c>
      <c r="I39" s="62"/>
      <c r="J39" s="62"/>
      <c r="K39" s="61"/>
      <c r="L39" s="55"/>
      <c r="M39" s="56" t="s">
        <v>32</v>
      </c>
      <c r="N39" s="54"/>
      <c r="O39" s="50" t="s">
        <v>32</v>
      </c>
      <c r="P39" s="52"/>
      <c r="Q39" s="49"/>
      <c r="R39" s="49"/>
      <c r="S39" s="49"/>
      <c r="T39" s="49"/>
      <c r="U39" s="69"/>
      <c r="V39" s="46"/>
      <c r="W39" s="45"/>
      <c r="X39" s="73"/>
      <c r="Y39" s="73"/>
    </row>
    <row r="40" spans="1:25" ht="16.5" x14ac:dyDescent="0.3">
      <c r="A40" s="21"/>
      <c r="B40" s="22"/>
      <c r="C40" s="49"/>
      <c r="D40" s="55"/>
      <c r="E40" s="55" t="s">
        <v>33</v>
      </c>
      <c r="F40" s="55"/>
      <c r="G40" s="55"/>
      <c r="H40" s="63"/>
      <c r="I40" s="55" t="s">
        <v>34</v>
      </c>
      <c r="J40" s="55"/>
      <c r="K40" s="55"/>
      <c r="L40" s="55"/>
      <c r="M40" s="55"/>
      <c r="N40" s="55" t="s">
        <v>34</v>
      </c>
      <c r="O40" s="50" t="s">
        <v>34</v>
      </c>
      <c r="P40" s="50"/>
      <c r="Q40" s="49"/>
      <c r="R40" s="49"/>
      <c r="S40" s="49"/>
      <c r="T40" s="49"/>
      <c r="U40" s="69"/>
      <c r="V40" s="46" t="e">
        <f>(#REF!*29+#REF!)+(#REF!*28+#REF!)</f>
        <v>#REF!</v>
      </c>
      <c r="W40" s="45" t="e">
        <f t="shared" si="0"/>
        <v>#REF!</v>
      </c>
      <c r="X40" s="119" t="e">
        <f>+#REF!+W40</f>
        <v>#REF!</v>
      </c>
      <c r="Y40" s="119"/>
    </row>
    <row r="41" spans="1:25" ht="16.5" x14ac:dyDescent="0.3">
      <c r="A41" s="21"/>
      <c r="B41" s="21"/>
      <c r="C41" s="49"/>
      <c r="D41" s="55"/>
      <c r="E41" s="55" t="s">
        <v>35</v>
      </c>
      <c r="F41" s="55"/>
      <c r="G41" s="55"/>
      <c r="H41" s="63"/>
      <c r="I41" s="55" t="s">
        <v>36</v>
      </c>
      <c r="J41" s="55"/>
      <c r="K41" s="55"/>
      <c r="L41" s="55"/>
      <c r="M41" s="55"/>
      <c r="N41" s="55" t="s">
        <v>36</v>
      </c>
      <c r="O41" s="50" t="s">
        <v>36</v>
      </c>
      <c r="P41" s="50"/>
      <c r="Q41" s="49"/>
      <c r="R41" s="49"/>
      <c r="S41" s="49"/>
      <c r="T41" s="49"/>
      <c r="U41" s="69"/>
      <c r="V41" s="46" t="e">
        <f>(#REF!*29+#REF!)+(#REF!*28+#REF!)</f>
        <v>#REF!</v>
      </c>
      <c r="W41" s="45" t="e">
        <f t="shared" si="0"/>
        <v>#REF!</v>
      </c>
      <c r="X41" s="119" t="e">
        <f>+#REF!+W41</f>
        <v>#REF!</v>
      </c>
      <c r="Y41" s="119"/>
    </row>
    <row r="42" spans="1:25" ht="16.5" x14ac:dyDescent="0.3">
      <c r="A42" s="21"/>
      <c r="B42" s="21"/>
      <c r="C42" s="49"/>
      <c r="D42" s="55"/>
      <c r="E42" s="55" t="s">
        <v>37</v>
      </c>
      <c r="F42" s="55"/>
      <c r="G42" s="55"/>
      <c r="H42" s="63"/>
      <c r="I42" s="55" t="s">
        <v>37</v>
      </c>
      <c r="J42" s="55"/>
      <c r="K42" s="55"/>
      <c r="L42" s="55"/>
      <c r="M42" s="55"/>
      <c r="N42" s="55" t="s">
        <v>37</v>
      </c>
      <c r="O42" s="50" t="s">
        <v>37</v>
      </c>
      <c r="P42" s="50"/>
      <c r="Q42" s="49"/>
      <c r="R42" s="49"/>
      <c r="S42" s="49"/>
      <c r="T42" s="49"/>
      <c r="U42" s="69"/>
      <c r="V42" s="46" t="e">
        <f>(#REF!*29+#REF!)+(#REF!*28+#REF!)</f>
        <v>#REF!</v>
      </c>
      <c r="W42" s="45" t="e">
        <f t="shared" si="0"/>
        <v>#REF!</v>
      </c>
      <c r="X42" s="119" t="e">
        <f>+#REF!+W42</f>
        <v>#REF!</v>
      </c>
      <c r="Y42" s="119"/>
    </row>
    <row r="43" spans="1:25" ht="16.5" x14ac:dyDescent="0.3">
      <c r="A43" s="21"/>
      <c r="B43" s="22"/>
      <c r="C43" s="49"/>
      <c r="D43" s="50"/>
      <c r="E43" s="50"/>
      <c r="F43" s="49"/>
      <c r="G43" s="50"/>
      <c r="H43" s="49"/>
      <c r="I43" s="49"/>
      <c r="J43" s="50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69"/>
      <c r="V43" s="46" t="e">
        <f>(#REF!*29+#REF!)+(#REF!*28+#REF!)</f>
        <v>#REF!</v>
      </c>
      <c r="W43" s="45" t="e">
        <f t="shared" si="0"/>
        <v>#REF!</v>
      </c>
      <c r="X43" s="119" t="e">
        <f>+#REF!+W43</f>
        <v>#REF!</v>
      </c>
      <c r="Y43" s="119"/>
    </row>
    <row r="44" spans="1:25" ht="16.5" x14ac:dyDescent="0.3">
      <c r="A44" s="21"/>
      <c r="B44" s="22"/>
      <c r="C44" s="49"/>
      <c r="D44" s="50"/>
      <c r="E44" s="50"/>
      <c r="F44" s="49"/>
      <c r="G44" s="50"/>
      <c r="H44" s="49"/>
      <c r="I44" s="49"/>
      <c r="J44" s="50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69"/>
      <c r="V44" s="46" t="e">
        <f>(#REF!*29+#REF!)+(#REF!*28+#REF!)</f>
        <v>#REF!</v>
      </c>
      <c r="W44" s="45" t="e">
        <f t="shared" si="0"/>
        <v>#REF!</v>
      </c>
      <c r="X44" s="119" t="e">
        <f>+#REF!+W44</f>
        <v>#REF!</v>
      </c>
      <c r="Y44" s="119"/>
    </row>
    <row r="45" spans="1:25" ht="16.5" x14ac:dyDescent="0.3">
      <c r="A45" s="21"/>
      <c r="B45" s="22"/>
      <c r="V45" s="46" t="e">
        <f>(#REF!*29+#REF!)+(#REF!*28+#REF!)</f>
        <v>#REF!</v>
      </c>
      <c r="W45" s="45" t="e">
        <f t="shared" si="0"/>
        <v>#REF!</v>
      </c>
      <c r="X45" s="119" t="e">
        <f>+#REF!+W45</f>
        <v>#REF!</v>
      </c>
      <c r="Y45" s="119"/>
    </row>
    <row r="46" spans="1:25" ht="16.5" x14ac:dyDescent="0.3">
      <c r="A46" s="21"/>
      <c r="B46" s="22"/>
      <c r="V46" s="46" t="e">
        <f>(#REF!*29+#REF!)+(#REF!*28+#REF!)</f>
        <v>#REF!</v>
      </c>
      <c r="W46" s="45" t="e">
        <f t="shared" si="0"/>
        <v>#REF!</v>
      </c>
      <c r="X46" s="119" t="e">
        <f>+#REF!+W46</f>
        <v>#REF!</v>
      </c>
      <c r="Y46" s="119"/>
    </row>
    <row r="47" spans="1:25" ht="16.5" x14ac:dyDescent="0.3">
      <c r="A47" s="21"/>
      <c r="B47" s="22"/>
      <c r="V47" s="46" t="e">
        <f>(#REF!*29+#REF!)+(#REF!*28+#REF!)</f>
        <v>#REF!</v>
      </c>
      <c r="W47" s="45" t="e">
        <f t="shared" si="0"/>
        <v>#REF!</v>
      </c>
      <c r="X47" s="119" t="e">
        <f>+#REF!+W47</f>
        <v>#REF!</v>
      </c>
      <c r="Y47" s="119"/>
    </row>
    <row r="48" spans="1:25" ht="16.5" x14ac:dyDescent="0.3">
      <c r="A48" s="21"/>
      <c r="B48" s="22"/>
      <c r="V48" s="46" t="e">
        <f>(#REF!*29+#REF!)+(#REF!*28+#REF!)</f>
        <v>#REF!</v>
      </c>
      <c r="W48" s="45" t="e">
        <f t="shared" si="0"/>
        <v>#REF!</v>
      </c>
      <c r="X48" s="119" t="e">
        <f>+#REF!+W48</f>
        <v>#REF!</v>
      </c>
      <c r="Y48" s="119"/>
    </row>
    <row r="49" spans="1:26" ht="16.5" x14ac:dyDescent="0.3">
      <c r="A49" s="21"/>
      <c r="B49" s="22"/>
      <c r="V49" s="46" t="e">
        <f>(#REF!*29+#REF!)+(#REF!*28+#REF!)</f>
        <v>#REF!</v>
      </c>
      <c r="W49" s="45" t="e">
        <f t="shared" si="0"/>
        <v>#REF!</v>
      </c>
      <c r="X49" s="119" t="e">
        <f>+#REF!+W49</f>
        <v>#REF!</v>
      </c>
      <c r="Y49" s="119"/>
    </row>
    <row r="50" spans="1:26" ht="16.5" x14ac:dyDescent="0.3">
      <c r="A50" s="21"/>
      <c r="B50" s="22"/>
      <c r="V50" s="46" t="e">
        <f>(#REF!*29+#REF!)+(#REF!*28+#REF!)</f>
        <v>#REF!</v>
      </c>
      <c r="W50" s="45" t="e">
        <f t="shared" si="0"/>
        <v>#REF!</v>
      </c>
      <c r="X50" s="119" t="e">
        <f>+#REF!+W50</f>
        <v>#REF!</v>
      </c>
      <c r="Y50" s="119"/>
    </row>
    <row r="51" spans="1:26" ht="16.5" x14ac:dyDescent="0.3">
      <c r="A51" s="21"/>
      <c r="B51" s="22"/>
      <c r="V51" s="40" t="e">
        <f>(#REF!*29+#REF!)+(#REF!*28+#REF!)</f>
        <v>#REF!</v>
      </c>
      <c r="W51" s="44" t="e">
        <f t="shared" si="0"/>
        <v>#REF!</v>
      </c>
      <c r="X51" s="67"/>
      <c r="Y51" s="67"/>
      <c r="Z51" s="12"/>
    </row>
    <row r="52" spans="1:26" ht="16.5" x14ac:dyDescent="0.3">
      <c r="A52" s="21"/>
      <c r="B52" s="22"/>
      <c r="V52" s="40"/>
      <c r="W52" s="44"/>
      <c r="X52" s="112"/>
      <c r="Y52" s="112"/>
      <c r="Z52" s="12"/>
    </row>
    <row r="53" spans="1:26" ht="16.5" x14ac:dyDescent="0.3">
      <c r="A53" s="21"/>
      <c r="B53" s="22"/>
      <c r="V53" s="40"/>
      <c r="W53" s="44"/>
      <c r="X53" s="112"/>
      <c r="Y53" s="112"/>
      <c r="Z53" s="12"/>
    </row>
    <row r="54" spans="1:26" ht="16.5" x14ac:dyDescent="0.3">
      <c r="A54" s="21"/>
      <c r="B54" s="22"/>
      <c r="V54" s="40"/>
      <c r="W54" s="44"/>
      <c r="X54" s="112"/>
      <c r="Y54" s="112"/>
      <c r="Z54" s="12"/>
    </row>
    <row r="55" spans="1:26" ht="16.5" x14ac:dyDescent="0.3">
      <c r="A55" s="21"/>
      <c r="B55" s="22"/>
      <c r="V55" s="40"/>
      <c r="W55" s="44"/>
      <c r="X55" s="112"/>
      <c r="Y55" s="112"/>
    </row>
    <row r="56" spans="1:26" ht="16.5" x14ac:dyDescent="0.3">
      <c r="A56" s="21"/>
      <c r="B56" s="22"/>
      <c r="V56" s="40"/>
      <c r="W56" s="44"/>
      <c r="X56" s="112"/>
      <c r="Y56" s="112"/>
    </row>
    <row r="57" spans="1:26" ht="16.5" x14ac:dyDescent="0.3">
      <c r="A57" s="21"/>
      <c r="B57" s="22"/>
      <c r="V57" s="141" t="s">
        <v>30</v>
      </c>
      <c r="W57" s="141" t="s">
        <v>28</v>
      </c>
      <c r="X57" s="144" t="s">
        <v>29</v>
      </c>
      <c r="Y57" s="145"/>
    </row>
    <row r="58" spans="1:26" s="12" customFormat="1" ht="16.5" x14ac:dyDescent="0.3">
      <c r="A58" s="21"/>
      <c r="B58" s="22"/>
      <c r="C58" s="2"/>
      <c r="D58" s="19"/>
      <c r="E58" s="19"/>
      <c r="F58" s="2"/>
      <c r="G58" s="19"/>
      <c r="H58" s="2"/>
      <c r="I58" s="2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68"/>
      <c r="V58" s="142"/>
      <c r="W58" s="142"/>
      <c r="X58" s="146"/>
      <c r="Y58" s="147"/>
      <c r="Z58" s="2"/>
    </row>
    <row r="59" spans="1:26" s="12" customFormat="1" ht="16.5" x14ac:dyDescent="0.3">
      <c r="A59" s="21"/>
      <c r="B59" s="22"/>
      <c r="C59" s="2"/>
      <c r="D59" s="19"/>
      <c r="E59" s="19"/>
      <c r="F59" s="2"/>
      <c r="G59" s="19"/>
      <c r="H59" s="2"/>
      <c r="I59" s="2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68"/>
      <c r="V59" s="143"/>
      <c r="W59" s="143"/>
      <c r="X59" s="148"/>
      <c r="Y59" s="149"/>
      <c r="Z59" s="2"/>
    </row>
    <row r="60" spans="1:26" s="12" customFormat="1" ht="16.5" x14ac:dyDescent="0.3">
      <c r="A60" s="21"/>
      <c r="B60" s="22"/>
      <c r="C60" s="2"/>
      <c r="D60" s="19"/>
      <c r="E60" s="19"/>
      <c r="F60" s="2"/>
      <c r="G60" s="19"/>
      <c r="H60" s="2"/>
      <c r="I60" s="2"/>
      <c r="J60" s="19"/>
      <c r="K60" s="2"/>
      <c r="L60" s="2"/>
      <c r="M60" s="2"/>
      <c r="N60" s="2"/>
      <c r="O60" s="2"/>
      <c r="P60" s="2"/>
      <c r="Q60" s="2"/>
      <c r="R60" s="2"/>
      <c r="S60" s="2"/>
      <c r="T60" s="2"/>
      <c r="U60" s="68"/>
      <c r="V60" s="46" t="e">
        <f>(#REF!*29+#REF!)+(#REF!*28+#REF!)</f>
        <v>#REF!</v>
      </c>
      <c r="W60" s="45" t="e">
        <f t="shared" si="0"/>
        <v>#REF!</v>
      </c>
      <c r="X60" s="119" t="e">
        <f>+#REF!+W60</f>
        <v>#REF!</v>
      </c>
      <c r="Y60" s="119"/>
      <c r="Z60" s="2"/>
    </row>
    <row r="61" spans="1:26" s="12" customFormat="1" ht="16.5" x14ac:dyDescent="0.3">
      <c r="A61" s="21"/>
      <c r="B61" s="22"/>
      <c r="C61" s="2"/>
      <c r="D61" s="19"/>
      <c r="E61" s="19"/>
      <c r="F61" s="2"/>
      <c r="G61" s="19"/>
      <c r="H61" s="2"/>
      <c r="I61" s="2"/>
      <c r="J61" s="19"/>
      <c r="K61" s="2"/>
      <c r="L61" s="2"/>
      <c r="M61" s="2"/>
      <c r="N61" s="2"/>
      <c r="O61" s="2"/>
      <c r="P61" s="2"/>
      <c r="Q61" s="2"/>
      <c r="R61" s="2"/>
      <c r="S61" s="2"/>
      <c r="T61" s="2"/>
      <c r="U61" s="68"/>
      <c r="V61" s="46" t="e">
        <f>(#REF!*29+#REF!)+(#REF!*28+#REF!)</f>
        <v>#REF!</v>
      </c>
      <c r="W61" s="45" t="e">
        <f t="shared" si="0"/>
        <v>#REF!</v>
      </c>
      <c r="X61" s="119" t="e">
        <f>+#REF!+W61</f>
        <v>#REF!</v>
      </c>
      <c r="Y61" s="119"/>
      <c r="Z61" s="2"/>
    </row>
    <row r="62" spans="1:26" ht="15" customHeight="1" x14ac:dyDescent="0.3">
      <c r="A62" s="21"/>
      <c r="B62" s="22"/>
      <c r="V62" s="46" t="e">
        <f>(#REF!*29+#REF!)+(#REF!*28+#REF!)</f>
        <v>#REF!</v>
      </c>
      <c r="W62" s="45" t="e">
        <f t="shared" si="0"/>
        <v>#REF!</v>
      </c>
      <c r="X62" s="119" t="e">
        <f>+#REF!+W62</f>
        <v>#REF!</v>
      </c>
      <c r="Y62" s="119"/>
    </row>
    <row r="63" spans="1:26" ht="16.5" x14ac:dyDescent="0.3">
      <c r="A63" s="21"/>
      <c r="B63" s="22"/>
      <c r="V63" s="46" t="e">
        <f>(#REF!*29+#REF!)+(#REF!*28+#REF!)</f>
        <v>#REF!</v>
      </c>
      <c r="W63" s="45" t="e">
        <f t="shared" si="0"/>
        <v>#REF!</v>
      </c>
      <c r="X63" s="119" t="e">
        <f>+#REF!+W63</f>
        <v>#REF!</v>
      </c>
      <c r="Y63" s="119"/>
    </row>
    <row r="64" spans="1:26" ht="45" customHeight="1" x14ac:dyDescent="0.3">
      <c r="A64" s="21"/>
      <c r="B64" s="22"/>
      <c r="V64" s="46" t="e">
        <f>(#REF!*29+#REF!)+(#REF!*28+#REF!)</f>
        <v>#REF!</v>
      </c>
      <c r="W64" s="45" t="e">
        <f t="shared" si="0"/>
        <v>#REF!</v>
      </c>
      <c r="X64" s="119" t="e">
        <f>+#REF!+W64</f>
        <v>#REF!</v>
      </c>
      <c r="Y64" s="119"/>
      <c r="Z64" s="12"/>
    </row>
    <row r="65" spans="1:26" ht="16.5" x14ac:dyDescent="0.3">
      <c r="A65" s="21"/>
      <c r="B65" s="22"/>
      <c r="V65" s="46" t="e">
        <f>(#REF!*29+#REF!)+(#REF!*28+#REF!)</f>
        <v>#REF!</v>
      </c>
      <c r="W65" s="45" t="e">
        <f t="shared" si="0"/>
        <v>#REF!</v>
      </c>
      <c r="X65" s="119" t="e">
        <f>+#REF!+W65</f>
        <v>#REF!</v>
      </c>
      <c r="Y65" s="119"/>
    </row>
    <row r="66" spans="1:26" ht="16.5" x14ac:dyDescent="0.3">
      <c r="A66" s="21"/>
      <c r="B66" s="22"/>
      <c r="V66" s="64"/>
      <c r="W66" s="45"/>
      <c r="X66" s="57"/>
      <c r="Y66" s="57"/>
    </row>
    <row r="67" spans="1:26" ht="16.5" x14ac:dyDescent="0.3">
      <c r="A67" s="21"/>
      <c r="B67" s="22"/>
      <c r="V67" s="64"/>
      <c r="W67" s="45"/>
      <c r="X67" s="57"/>
      <c r="Y67" s="57"/>
    </row>
    <row r="68" spans="1:26" ht="16.5" x14ac:dyDescent="0.3">
      <c r="A68" s="21"/>
      <c r="B68" s="22"/>
      <c r="V68" s="64"/>
      <c r="W68" s="45"/>
      <c r="X68" s="57"/>
      <c r="Y68" s="57"/>
    </row>
    <row r="69" spans="1:26" ht="16.5" x14ac:dyDescent="0.3">
      <c r="A69" s="21"/>
      <c r="B69" s="22"/>
      <c r="V69" s="46" t="e">
        <f>(#REF!*29+#REF!)+(#REF!*28+#REF!)</f>
        <v>#REF!</v>
      </c>
      <c r="W69" s="45" t="e">
        <f t="shared" si="0"/>
        <v>#REF!</v>
      </c>
      <c r="X69" s="119" t="e">
        <f>+#REF!+W69</f>
        <v>#REF!</v>
      </c>
      <c r="Y69" s="119"/>
    </row>
    <row r="70" spans="1:26" ht="17.25" customHeight="1" x14ac:dyDescent="0.3">
      <c r="A70" s="21"/>
      <c r="B70" s="22"/>
      <c r="V70" s="46" t="e">
        <f>(#REF!*29+#REF!)+(#REF!*28+#REF!)</f>
        <v>#REF!</v>
      </c>
      <c r="W70" s="45" t="e">
        <f t="shared" si="0"/>
        <v>#REF!</v>
      </c>
      <c r="X70" s="119" t="e">
        <f>+#REF!+W70</f>
        <v>#REF!</v>
      </c>
      <c r="Y70" s="119"/>
    </row>
    <row r="71" spans="1:26" s="12" customFormat="1" ht="16.5" x14ac:dyDescent="0.3">
      <c r="A71" s="21"/>
      <c r="B71" s="22"/>
      <c r="C71" s="2"/>
      <c r="D71" s="19"/>
      <c r="E71" s="19"/>
      <c r="F71" s="2"/>
      <c r="G71" s="19"/>
      <c r="H71" s="2"/>
      <c r="I71" s="2"/>
      <c r="J71" s="19"/>
      <c r="K71" s="2"/>
      <c r="L71" s="2"/>
      <c r="M71" s="2"/>
      <c r="N71" s="2"/>
      <c r="O71" s="2"/>
      <c r="P71" s="2"/>
      <c r="Q71" s="2"/>
      <c r="R71" s="2"/>
      <c r="S71" s="2"/>
      <c r="T71" s="2"/>
      <c r="U71" s="68"/>
      <c r="V71" s="46" t="e">
        <f>(#REF!*29+#REF!)+(#REF!*28+#REF!)</f>
        <v>#REF!</v>
      </c>
      <c r="W71" s="45" t="e">
        <f t="shared" si="0"/>
        <v>#REF!</v>
      </c>
      <c r="X71" s="119" t="e">
        <f>+#REF!+W71</f>
        <v>#REF!</v>
      </c>
      <c r="Y71" s="119"/>
      <c r="Z71" s="2"/>
    </row>
    <row r="72" spans="1:26" ht="16.5" x14ac:dyDescent="0.3">
      <c r="A72" s="21"/>
      <c r="B72" s="22"/>
      <c r="V72" s="46" t="e">
        <f>(#REF!*29+#REF!)+(#REF!*28+#REF!)</f>
        <v>#REF!</v>
      </c>
      <c r="W72" s="45" t="e">
        <f t="shared" si="0"/>
        <v>#REF!</v>
      </c>
      <c r="X72" s="119" t="e">
        <f>+#REF!+W72</f>
        <v>#REF!</v>
      </c>
      <c r="Y72" s="119"/>
    </row>
    <row r="73" spans="1:26" ht="16.5" customHeight="1" x14ac:dyDescent="0.3">
      <c r="A73" s="21"/>
      <c r="B73" s="21"/>
      <c r="V73" s="46" t="e">
        <f>(#REF!*29+#REF!)+(#REF!*28+#REF!)</f>
        <v>#REF!</v>
      </c>
      <c r="W73" s="45" t="e">
        <f t="shared" si="0"/>
        <v>#REF!</v>
      </c>
      <c r="X73" s="119" t="e">
        <f>+#REF!+W73</f>
        <v>#REF!</v>
      </c>
      <c r="Y73" s="119"/>
    </row>
    <row r="74" spans="1:26" ht="16.5" x14ac:dyDescent="0.3">
      <c r="A74" s="21"/>
      <c r="B74" s="21"/>
      <c r="V74" s="46" t="e">
        <f>(#REF!*29+#REF!)+(#REF!*28+#REF!)</f>
        <v>#REF!</v>
      </c>
      <c r="W74" s="45" t="e">
        <f t="shared" si="0"/>
        <v>#REF!</v>
      </c>
      <c r="X74" s="119" t="e">
        <f>+#REF!+W74</f>
        <v>#REF!</v>
      </c>
      <c r="Y74" s="119"/>
    </row>
    <row r="75" spans="1:26" ht="16.5" customHeight="1" x14ac:dyDescent="0.3">
      <c r="A75" s="21"/>
      <c r="B75" s="21"/>
      <c r="V75" s="46" t="e">
        <f>(#REF!*29+#REF!)+(#REF!*28+#REF!)</f>
        <v>#REF!</v>
      </c>
      <c r="W75" s="45" t="e">
        <f t="shared" si="0"/>
        <v>#REF!</v>
      </c>
      <c r="X75" s="119" t="e">
        <f>+#REF!+W75</f>
        <v>#REF!</v>
      </c>
      <c r="Y75" s="119"/>
    </row>
    <row r="76" spans="1:26" ht="16.5" x14ac:dyDescent="0.3">
      <c r="A76" s="21"/>
      <c r="B76" s="22"/>
      <c r="V76" s="46" t="e">
        <f>(#REF!*29+#REF!)+(#REF!*28+#REF!)</f>
        <v>#REF!</v>
      </c>
      <c r="W76" s="45" t="e">
        <f t="shared" si="0"/>
        <v>#REF!</v>
      </c>
      <c r="X76" s="119" t="e">
        <f>+#REF!+W76</f>
        <v>#REF!</v>
      </c>
      <c r="Y76" s="119"/>
    </row>
    <row r="77" spans="1:26" ht="16.5" x14ac:dyDescent="0.3">
      <c r="A77" s="21"/>
      <c r="B77" s="22"/>
      <c r="V77" s="46" t="e">
        <f>(#REF!*29+#REF!)+(#REF!*28+#REF!)</f>
        <v>#REF!</v>
      </c>
      <c r="W77" s="45" t="e">
        <f t="shared" si="0"/>
        <v>#REF!</v>
      </c>
      <c r="X77" s="119" t="e">
        <f>+#REF!+W77</f>
        <v>#REF!</v>
      </c>
      <c r="Y77" s="119"/>
    </row>
    <row r="78" spans="1:26" ht="16.5" x14ac:dyDescent="0.3">
      <c r="A78" s="21"/>
      <c r="B78" s="22"/>
      <c r="V78" s="46" t="e">
        <f>(#REF!*29+#REF!)+(#REF!*28+#REF!)</f>
        <v>#REF!</v>
      </c>
      <c r="W78" s="45" t="e">
        <f t="shared" si="0"/>
        <v>#REF!</v>
      </c>
      <c r="X78" s="119" t="e">
        <f>+#REF!+W78</f>
        <v>#REF!</v>
      </c>
      <c r="Y78" s="119"/>
    </row>
    <row r="79" spans="1:26" ht="16.5" customHeight="1" x14ac:dyDescent="0.3">
      <c r="A79" s="21"/>
      <c r="B79" s="22"/>
      <c r="V79" s="46" t="e">
        <f>(#REF!*29+#REF!)+(#REF!*28+#REF!)</f>
        <v>#REF!</v>
      </c>
      <c r="W79" s="45" t="e">
        <f t="shared" si="0"/>
        <v>#REF!</v>
      </c>
      <c r="X79" s="119" t="e">
        <f>+#REF!+W79</f>
        <v>#REF!</v>
      </c>
      <c r="Y79" s="119"/>
    </row>
    <row r="80" spans="1:26" ht="16.5" x14ac:dyDescent="0.3">
      <c r="A80" s="21"/>
      <c r="B80" s="22"/>
      <c r="V80" s="46" t="e">
        <f>(#REF!*29+#REF!)+(#REF!*28+#REF!)</f>
        <v>#REF!</v>
      </c>
      <c r="W80" s="45" t="e">
        <f t="shared" si="0"/>
        <v>#REF!</v>
      </c>
      <c r="X80" s="119" t="e">
        <f>+#REF!+W80</f>
        <v>#REF!</v>
      </c>
      <c r="Y80" s="119"/>
    </row>
    <row r="81" spans="1:26" ht="16.5" x14ac:dyDescent="0.3">
      <c r="A81" s="21"/>
      <c r="B81" s="22"/>
      <c r="V81" s="46" t="e">
        <f>(#REF!*29+#REF!)+(#REF!*28+#REF!)</f>
        <v>#REF!</v>
      </c>
      <c r="W81" s="45" t="e">
        <f t="shared" si="0"/>
        <v>#REF!</v>
      </c>
      <c r="X81" s="119" t="e">
        <f>+#REF!+W81</f>
        <v>#REF!</v>
      </c>
      <c r="Y81" s="119"/>
    </row>
    <row r="82" spans="1:26" ht="16.5" x14ac:dyDescent="0.3">
      <c r="A82" s="21"/>
      <c r="B82" s="22"/>
      <c r="V82" s="46" t="e">
        <f>(#REF!*29+#REF!)+(#REF!*28+#REF!)</f>
        <v>#REF!</v>
      </c>
      <c r="W82" s="45" t="e">
        <f t="shared" si="0"/>
        <v>#REF!</v>
      </c>
      <c r="X82" s="119" t="e">
        <f>+#REF!+W82</f>
        <v>#REF!</v>
      </c>
      <c r="Y82" s="119"/>
    </row>
    <row r="83" spans="1:26" ht="16.5" x14ac:dyDescent="0.3">
      <c r="A83" s="21"/>
      <c r="B83" s="22"/>
      <c r="V83" s="46" t="e">
        <f>(#REF!*29+#REF!)+(#REF!*28+#REF!)</f>
        <v>#REF!</v>
      </c>
      <c r="W83" s="45" t="e">
        <f t="shared" si="0"/>
        <v>#REF!</v>
      </c>
      <c r="X83" s="119" t="e">
        <f>+#REF!+W83</f>
        <v>#REF!</v>
      </c>
      <c r="Y83" s="119"/>
    </row>
    <row r="84" spans="1:26" ht="16.5" x14ac:dyDescent="0.3">
      <c r="A84" s="21"/>
      <c r="B84" s="22"/>
      <c r="V84" s="46" t="e">
        <f>(#REF!*29+#REF!)+(#REF!*28+#REF!)</f>
        <v>#REF!</v>
      </c>
      <c r="W84" s="45" t="e">
        <f t="shared" si="0"/>
        <v>#REF!</v>
      </c>
      <c r="X84" s="119" t="e">
        <f>+#REF!+W84</f>
        <v>#REF!</v>
      </c>
      <c r="Y84" s="119"/>
    </row>
    <row r="85" spans="1:26" ht="16.5" x14ac:dyDescent="0.3">
      <c r="A85" s="21"/>
      <c r="B85" s="22"/>
      <c r="V85" s="46" t="e">
        <f>(#REF!*29+#REF!)+(#REF!*28+#REF!)</f>
        <v>#REF!</v>
      </c>
      <c r="W85" s="45" t="e">
        <f t="shared" si="0"/>
        <v>#REF!</v>
      </c>
      <c r="X85" s="119" t="e">
        <f>+#REF!+W85</f>
        <v>#REF!</v>
      </c>
      <c r="Y85" s="119"/>
    </row>
    <row r="86" spans="1:26" ht="16.5" x14ac:dyDescent="0.3">
      <c r="A86" s="21"/>
      <c r="B86" s="22"/>
      <c r="V86" s="46" t="e">
        <f>(#REF!*29+#REF!)+(#REF!*28+#REF!)</f>
        <v>#REF!</v>
      </c>
      <c r="W86" s="45" t="e">
        <f t="shared" si="0"/>
        <v>#REF!</v>
      </c>
      <c r="X86" s="119" t="e">
        <f>+#REF!+W86</f>
        <v>#REF!</v>
      </c>
      <c r="Y86" s="119"/>
    </row>
    <row r="87" spans="1:26" ht="16.5" x14ac:dyDescent="0.3">
      <c r="A87" s="21"/>
      <c r="B87" s="22"/>
      <c r="V87" s="46" t="e">
        <f>(#REF!*29+#REF!)+(#REF!*28+#REF!)</f>
        <v>#REF!</v>
      </c>
      <c r="W87" s="45" t="e">
        <f t="shared" si="0"/>
        <v>#REF!</v>
      </c>
      <c r="X87" s="119" t="e">
        <f>+#REF!+W87</f>
        <v>#REF!</v>
      </c>
      <c r="Y87" s="119"/>
    </row>
    <row r="88" spans="1:26" ht="16.5" x14ac:dyDescent="0.3">
      <c r="A88" s="21"/>
      <c r="B88" s="22"/>
      <c r="V88" s="46" t="e">
        <f>(#REF!*29+#REF!)+(#REF!*28+#REF!)</f>
        <v>#REF!</v>
      </c>
      <c r="W88" s="45" t="e">
        <f t="shared" si="0"/>
        <v>#REF!</v>
      </c>
      <c r="X88" s="119" t="e">
        <f>+#REF!+W88</f>
        <v>#REF!</v>
      </c>
      <c r="Y88" s="119"/>
      <c r="Z88" s="12"/>
    </row>
    <row r="89" spans="1:26" ht="16.5" x14ac:dyDescent="0.3">
      <c r="A89" s="21"/>
      <c r="B89" s="22"/>
      <c r="V89" s="46" t="e">
        <f>(#REF!*29+#REF!)+(#REF!*28+#REF!)</f>
        <v>#REF!</v>
      </c>
      <c r="W89" s="45" t="e">
        <f t="shared" si="0"/>
        <v>#REF!</v>
      </c>
      <c r="X89" s="119" t="e">
        <f>+#REF!+W89</f>
        <v>#REF!</v>
      </c>
      <c r="Y89" s="119"/>
      <c r="Z89" s="12"/>
    </row>
    <row r="90" spans="1:26" ht="16.5" x14ac:dyDescent="0.3">
      <c r="A90" s="21"/>
      <c r="B90" s="22"/>
      <c r="V90" s="46" t="e">
        <f>(#REF!*29+#REF!)+(#REF!*28+#REF!)</f>
        <v>#REF!</v>
      </c>
      <c r="W90" s="45" t="e">
        <f t="shared" si="0"/>
        <v>#REF!</v>
      </c>
      <c r="X90" s="119" t="e">
        <f>+#REF!+W90</f>
        <v>#REF!</v>
      </c>
      <c r="Y90" s="119"/>
    </row>
    <row r="91" spans="1:26" ht="16.5" x14ac:dyDescent="0.3">
      <c r="A91" s="21"/>
      <c r="B91" s="22"/>
      <c r="V91" s="46" t="e">
        <f>(#REF!*29+#REF!)+(#REF!*28+#REF!)</f>
        <v>#REF!</v>
      </c>
      <c r="W91" s="45" t="e">
        <f t="shared" si="0"/>
        <v>#REF!</v>
      </c>
      <c r="X91" s="119" t="e">
        <f>+#REF!+W91</f>
        <v>#REF!</v>
      </c>
      <c r="Y91" s="119"/>
    </row>
    <row r="92" spans="1:26" ht="16.5" x14ac:dyDescent="0.3">
      <c r="A92" s="21"/>
      <c r="B92" s="22"/>
      <c r="V92" s="46" t="e">
        <f>(#REF!*29+#REF!)+(#REF!*28+#REF!)</f>
        <v>#REF!</v>
      </c>
      <c r="W92" s="45" t="e">
        <f t="shared" si="0"/>
        <v>#REF!</v>
      </c>
      <c r="X92" s="119" t="e">
        <f>+#REF!+W92</f>
        <v>#REF!</v>
      </c>
      <c r="Y92" s="119"/>
    </row>
    <row r="93" spans="1:26" ht="16.5" x14ac:dyDescent="0.3">
      <c r="A93" s="21"/>
      <c r="B93" s="22"/>
      <c r="V93" s="46" t="e">
        <f>(#REF!*29+#REF!)+(#REF!*28+#REF!)</f>
        <v>#REF!</v>
      </c>
      <c r="W93" s="45" t="e">
        <f t="shared" si="0"/>
        <v>#REF!</v>
      </c>
      <c r="X93" s="119" t="e">
        <f>+#REF!+W93</f>
        <v>#REF!</v>
      </c>
      <c r="Y93" s="119"/>
    </row>
    <row r="94" spans="1:26" ht="16.5" x14ac:dyDescent="0.3">
      <c r="A94" s="21"/>
      <c r="B94" s="22"/>
      <c r="V94" s="46" t="e">
        <f>(#REF!*29+#REF!)+(#REF!*28+#REF!)</f>
        <v>#REF!</v>
      </c>
      <c r="W94" s="45" t="e">
        <f t="shared" si="0"/>
        <v>#REF!</v>
      </c>
      <c r="X94" s="119" t="e">
        <f>+#REF!+W94</f>
        <v>#REF!</v>
      </c>
      <c r="Y94" s="119"/>
    </row>
    <row r="95" spans="1:26" s="12" customFormat="1" ht="16.5" x14ac:dyDescent="0.3">
      <c r="A95" s="21"/>
      <c r="B95" s="22"/>
      <c r="C95" s="2"/>
      <c r="D95" s="19"/>
      <c r="E95" s="19"/>
      <c r="F95" s="2"/>
      <c r="G95" s="19"/>
      <c r="H95" s="2"/>
      <c r="I95" s="2"/>
      <c r="J95" s="19"/>
      <c r="K95" s="2"/>
      <c r="L95" s="2"/>
      <c r="M95" s="2"/>
      <c r="N95" s="2"/>
      <c r="O95" s="2"/>
      <c r="P95" s="2"/>
      <c r="Q95" s="2"/>
      <c r="R95" s="2"/>
      <c r="S95" s="2"/>
      <c r="T95" s="2"/>
      <c r="U95" s="68"/>
      <c r="V95" s="46" t="e">
        <f>(#REF!*29+#REF!)+(#REF!*28+#REF!)</f>
        <v>#REF!</v>
      </c>
      <c r="W95" s="45" t="e">
        <f t="shared" si="0"/>
        <v>#REF!</v>
      </c>
      <c r="X95" s="119" t="e">
        <f>+#REF!+W95</f>
        <v>#REF!</v>
      </c>
      <c r="Y95" s="119"/>
      <c r="Z95" s="2"/>
    </row>
    <row r="96" spans="1:26" s="12" customFormat="1" ht="16.5" x14ac:dyDescent="0.3">
      <c r="A96" s="21"/>
      <c r="B96" s="22"/>
      <c r="C96" s="2"/>
      <c r="D96" s="19"/>
      <c r="E96" s="19"/>
      <c r="F96" s="2"/>
      <c r="G96" s="19"/>
      <c r="H96" s="2"/>
      <c r="I96" s="2"/>
      <c r="J96" s="19"/>
      <c r="K96" s="2"/>
      <c r="L96" s="2"/>
      <c r="M96" s="2"/>
      <c r="N96" s="2"/>
      <c r="O96" s="2"/>
      <c r="P96" s="2"/>
      <c r="Q96" s="2"/>
      <c r="R96" s="2"/>
      <c r="S96" s="2"/>
      <c r="T96" s="2"/>
      <c r="U96" s="68"/>
      <c r="V96" s="46" t="e">
        <f>(#REF!*29+#REF!)+(#REF!*28+#REF!)</f>
        <v>#REF!</v>
      </c>
      <c r="W96" s="45" t="e">
        <f t="shared" si="0"/>
        <v>#REF!</v>
      </c>
      <c r="X96" s="119" t="e">
        <f>+#REF!+W96</f>
        <v>#REF!</v>
      </c>
      <c r="Y96" s="119"/>
      <c r="Z96" s="2"/>
    </row>
    <row r="97" spans="1:25" ht="16.5" x14ac:dyDescent="0.3">
      <c r="A97" s="21"/>
      <c r="B97" s="22"/>
      <c r="V97" s="46" t="e">
        <f>(#REF!*29+#REF!)+(#REF!*28+#REF!)</f>
        <v>#REF!</v>
      </c>
      <c r="W97" s="45" t="e">
        <f t="shared" ref="W97:W174" si="26">+V97/12</f>
        <v>#REF!</v>
      </c>
      <c r="X97" s="119" t="e">
        <f>+#REF!+W97</f>
        <v>#REF!</v>
      </c>
      <c r="Y97" s="119"/>
    </row>
    <row r="98" spans="1:25" ht="16.5" x14ac:dyDescent="0.3">
      <c r="A98" s="21"/>
      <c r="B98" s="22"/>
      <c r="V98" s="46" t="e">
        <f>(#REF!*29+#REF!)+(#REF!*28+#REF!)</f>
        <v>#REF!</v>
      </c>
      <c r="W98" s="45" t="e">
        <f t="shared" si="26"/>
        <v>#REF!</v>
      </c>
      <c r="X98" s="119" t="e">
        <f>+#REF!+W98</f>
        <v>#REF!</v>
      </c>
      <c r="Y98" s="119"/>
    </row>
    <row r="99" spans="1:25" ht="16.5" x14ac:dyDescent="0.3">
      <c r="A99" s="21"/>
      <c r="B99" s="22"/>
      <c r="V99" s="46" t="e">
        <f>(#REF!*29+#REF!)+(#REF!*28+#REF!)</f>
        <v>#REF!</v>
      </c>
      <c r="W99" s="45" t="e">
        <f t="shared" si="26"/>
        <v>#REF!</v>
      </c>
      <c r="X99" s="119" t="e">
        <f>+#REF!+W99</f>
        <v>#REF!</v>
      </c>
      <c r="Y99" s="119"/>
    </row>
    <row r="100" spans="1:25" ht="16.5" x14ac:dyDescent="0.3">
      <c r="A100" s="21"/>
      <c r="B100" s="22"/>
      <c r="V100" s="46" t="e">
        <f>(#REF!*29+#REF!)+(#REF!*28+#REF!)</f>
        <v>#REF!</v>
      </c>
      <c r="W100" s="45" t="e">
        <f t="shared" si="26"/>
        <v>#REF!</v>
      </c>
      <c r="X100" s="119" t="e">
        <f>+#REF!+W100</f>
        <v>#REF!</v>
      </c>
      <c r="Y100" s="119"/>
    </row>
    <row r="101" spans="1:25" ht="14.25" customHeight="1" x14ac:dyDescent="0.3">
      <c r="A101" s="21"/>
      <c r="B101" s="22"/>
      <c r="V101" s="46" t="e">
        <f>(#REF!*29+#REF!)+(#REF!*28+#REF!)</f>
        <v>#REF!</v>
      </c>
      <c r="W101" s="45" t="e">
        <f t="shared" si="26"/>
        <v>#REF!</v>
      </c>
      <c r="X101" s="119" t="e">
        <f>+#REF!+W101</f>
        <v>#REF!</v>
      </c>
      <c r="Y101" s="119"/>
    </row>
    <row r="102" spans="1:25" ht="14.25" customHeight="1" x14ac:dyDescent="0.3">
      <c r="A102" s="21"/>
      <c r="B102" s="22"/>
      <c r="V102" s="46" t="e">
        <f>(#REF!*29+#REF!)+(#REF!*28+#REF!)</f>
        <v>#REF!</v>
      </c>
      <c r="W102" s="45" t="e">
        <f t="shared" si="26"/>
        <v>#REF!</v>
      </c>
      <c r="X102" s="119" t="e">
        <f>+#REF!+W102</f>
        <v>#REF!</v>
      </c>
      <c r="Y102" s="119"/>
    </row>
    <row r="103" spans="1:25" ht="14.25" customHeight="1" x14ac:dyDescent="0.3">
      <c r="A103" s="21"/>
      <c r="B103" s="22"/>
      <c r="V103" s="46" t="e">
        <f>(#REF!*29+#REF!)+(#REF!*28+#REF!)</f>
        <v>#REF!</v>
      </c>
      <c r="W103" s="45" t="e">
        <f t="shared" si="26"/>
        <v>#REF!</v>
      </c>
      <c r="X103" s="119" t="e">
        <f>+#REF!+W103</f>
        <v>#REF!</v>
      </c>
      <c r="Y103" s="119"/>
    </row>
    <row r="104" spans="1:25" ht="14.25" customHeight="1" x14ac:dyDescent="0.3">
      <c r="A104" s="21"/>
      <c r="B104" s="22"/>
      <c r="V104" s="46" t="e">
        <f>(#REF!*29+#REF!)+(#REF!*28+#REF!)</f>
        <v>#REF!</v>
      </c>
      <c r="W104" s="45" t="e">
        <f t="shared" si="26"/>
        <v>#REF!</v>
      </c>
      <c r="X104" s="119" t="e">
        <f>+#REF!+W104</f>
        <v>#REF!</v>
      </c>
      <c r="Y104" s="119"/>
    </row>
    <row r="105" spans="1:25" ht="14.25" customHeight="1" x14ac:dyDescent="0.3">
      <c r="A105" s="21"/>
      <c r="B105" s="22"/>
      <c r="V105" s="46" t="e">
        <f>(#REF!*29+#REF!)+(#REF!*28+#REF!)</f>
        <v>#REF!</v>
      </c>
      <c r="W105" s="45" t="e">
        <f t="shared" si="26"/>
        <v>#REF!</v>
      </c>
      <c r="X105" s="119" t="e">
        <f>+#REF!+W105</f>
        <v>#REF!</v>
      </c>
      <c r="Y105" s="119"/>
    </row>
    <row r="106" spans="1:25" ht="14.25" customHeight="1" x14ac:dyDescent="0.3">
      <c r="A106" s="21"/>
      <c r="B106" s="22"/>
      <c r="V106" s="46" t="e">
        <f>(#REF!*29+#REF!)+(#REF!*28+#REF!)</f>
        <v>#REF!</v>
      </c>
      <c r="W106" s="45" t="e">
        <f t="shared" si="26"/>
        <v>#REF!</v>
      </c>
      <c r="X106" s="119" t="e">
        <f>+#REF!+W106</f>
        <v>#REF!</v>
      </c>
      <c r="Y106" s="119"/>
    </row>
    <row r="107" spans="1:25" ht="14.25" customHeight="1" x14ac:dyDescent="0.3">
      <c r="A107" s="21"/>
      <c r="B107" s="22"/>
      <c r="V107" s="46" t="e">
        <f>(#REF!*29+#REF!)+(#REF!*28+#REF!)</f>
        <v>#REF!</v>
      </c>
      <c r="W107" s="45" t="e">
        <f t="shared" si="26"/>
        <v>#REF!</v>
      </c>
      <c r="X107" s="119" t="e">
        <f>+#REF!+W107</f>
        <v>#REF!</v>
      </c>
      <c r="Y107" s="119"/>
    </row>
    <row r="108" spans="1:25" ht="14.25" customHeight="1" x14ac:dyDescent="0.3">
      <c r="A108" s="21"/>
      <c r="B108" s="22"/>
      <c r="V108" s="46" t="e">
        <f>(#REF!*29+#REF!)+(#REF!*28+#REF!)</f>
        <v>#REF!</v>
      </c>
      <c r="W108" s="45" t="e">
        <f t="shared" si="26"/>
        <v>#REF!</v>
      </c>
      <c r="X108" s="119" t="e">
        <f>+#REF!+W108</f>
        <v>#REF!</v>
      </c>
      <c r="Y108" s="119"/>
    </row>
    <row r="109" spans="1:25" ht="14.25" customHeight="1" x14ac:dyDescent="0.3">
      <c r="A109" s="21"/>
      <c r="B109" s="22"/>
      <c r="V109" s="46" t="e">
        <f>(#REF!*29+#REF!)+(#REF!*28+#REF!)</f>
        <v>#REF!</v>
      </c>
      <c r="W109" s="45" t="e">
        <f t="shared" si="26"/>
        <v>#REF!</v>
      </c>
      <c r="X109" s="119" t="e">
        <f>+#REF!+W109</f>
        <v>#REF!</v>
      </c>
      <c r="Y109" s="119"/>
    </row>
    <row r="110" spans="1:25" ht="14.25" customHeight="1" x14ac:dyDescent="0.3">
      <c r="A110" s="21"/>
      <c r="B110" s="22"/>
      <c r="V110" s="46" t="e">
        <f>(#REF!*29+#REF!)+(#REF!*28+#REF!)</f>
        <v>#REF!</v>
      </c>
      <c r="W110" s="45" t="e">
        <f t="shared" si="26"/>
        <v>#REF!</v>
      </c>
      <c r="X110" s="119" t="e">
        <f>+#REF!+W110</f>
        <v>#REF!</v>
      </c>
      <c r="Y110" s="119"/>
    </row>
    <row r="111" spans="1:25" ht="14.25" customHeight="1" x14ac:dyDescent="0.3">
      <c r="A111" s="21"/>
      <c r="B111" s="22"/>
      <c r="V111" s="46" t="e">
        <f>(#REF!*29+#REF!)+(#REF!*28+#REF!)</f>
        <v>#REF!</v>
      </c>
      <c r="W111" s="45" t="e">
        <f t="shared" si="26"/>
        <v>#REF!</v>
      </c>
      <c r="X111" s="119" t="e">
        <f>+#REF!+W111</f>
        <v>#REF!</v>
      </c>
      <c r="Y111" s="119"/>
    </row>
    <row r="112" spans="1:25" ht="14.25" customHeight="1" x14ac:dyDescent="0.3">
      <c r="A112" s="21"/>
      <c r="B112" s="22"/>
      <c r="V112" s="46" t="e">
        <f>(#REF!*29+#REF!)+(#REF!*28+#REF!)</f>
        <v>#REF!</v>
      </c>
      <c r="W112" s="45" t="e">
        <f t="shared" si="26"/>
        <v>#REF!</v>
      </c>
      <c r="X112" s="119" t="e">
        <f>+#REF!+W112</f>
        <v>#REF!</v>
      </c>
      <c r="Y112" s="119"/>
    </row>
    <row r="113" spans="1:26" ht="14.25" customHeight="1" x14ac:dyDescent="0.3">
      <c r="A113" s="21"/>
      <c r="B113" s="22"/>
      <c r="V113" s="46" t="e">
        <f>(#REF!*29+#REF!)+(#REF!*28+#REF!)</f>
        <v>#REF!</v>
      </c>
      <c r="W113" s="45" t="e">
        <f t="shared" si="26"/>
        <v>#REF!</v>
      </c>
      <c r="X113" s="119" t="e">
        <f>+#REF!+W113</f>
        <v>#REF!</v>
      </c>
      <c r="Y113" s="119"/>
    </row>
    <row r="114" spans="1:26" ht="14.25" customHeight="1" x14ac:dyDescent="0.3">
      <c r="A114" s="21"/>
      <c r="B114" s="22"/>
      <c r="V114" s="46" t="e">
        <f>(#REF!*29+#REF!)+(#REF!*28+#REF!)</f>
        <v>#REF!</v>
      </c>
      <c r="W114" s="45" t="e">
        <f t="shared" si="26"/>
        <v>#REF!</v>
      </c>
      <c r="X114" s="119" t="e">
        <f>+#REF!+W114</f>
        <v>#REF!</v>
      </c>
      <c r="Y114" s="119"/>
    </row>
    <row r="115" spans="1:26" ht="14.25" customHeight="1" x14ac:dyDescent="0.3">
      <c r="A115" s="21"/>
      <c r="B115" s="22"/>
      <c r="V115" s="46"/>
      <c r="W115" s="45"/>
      <c r="X115" s="57"/>
      <c r="Y115" s="57"/>
    </row>
    <row r="116" spans="1:26" ht="14.25" customHeight="1" x14ac:dyDescent="0.3">
      <c r="A116" s="21"/>
      <c r="B116" s="22"/>
      <c r="V116" s="46"/>
      <c r="W116" s="45"/>
      <c r="X116" s="57"/>
      <c r="Y116" s="57"/>
    </row>
    <row r="117" spans="1:26" ht="16.5" x14ac:dyDescent="0.3">
      <c r="A117" s="21"/>
      <c r="B117" s="22"/>
      <c r="V117" s="46"/>
      <c r="W117" s="45"/>
      <c r="X117" s="57"/>
      <c r="Y117" s="57"/>
    </row>
    <row r="118" spans="1:26" ht="16.5" x14ac:dyDescent="0.3">
      <c r="A118" s="21"/>
      <c r="B118" s="22"/>
      <c r="V118" s="46" t="e">
        <f>(#REF!*29+#REF!)+(#REF!*28+#REF!)</f>
        <v>#REF!</v>
      </c>
      <c r="W118" s="45" t="e">
        <f t="shared" si="26"/>
        <v>#REF!</v>
      </c>
      <c r="X118" s="119" t="e">
        <f>+#REF!+W118</f>
        <v>#REF!</v>
      </c>
      <c r="Y118" s="119"/>
    </row>
    <row r="119" spans="1:26" ht="16.5" customHeight="1" x14ac:dyDescent="0.3">
      <c r="A119" s="21"/>
      <c r="B119" s="34"/>
      <c r="V119" s="46" t="e">
        <f>(#REF!*29+#REF!)+(#REF!*28+#REF!)</f>
        <v>#REF!</v>
      </c>
      <c r="W119" s="45" t="e">
        <f t="shared" si="26"/>
        <v>#REF!</v>
      </c>
      <c r="X119" s="119" t="e">
        <f>+#REF!+W119</f>
        <v>#REF!</v>
      </c>
      <c r="Y119" s="119"/>
    </row>
    <row r="120" spans="1:26" ht="16.5" x14ac:dyDescent="0.3">
      <c r="A120" s="21"/>
      <c r="B120" s="34"/>
      <c r="V120" s="40"/>
      <c r="W120" s="44"/>
      <c r="X120" s="112"/>
      <c r="Y120" s="113"/>
      <c r="Z120" s="12"/>
    </row>
    <row r="121" spans="1:26" x14ac:dyDescent="0.25">
      <c r="V121" s="40"/>
      <c r="W121" s="44"/>
      <c r="X121" s="112"/>
      <c r="Y121" s="113"/>
      <c r="Z121" s="12"/>
    </row>
    <row r="122" spans="1:26" x14ac:dyDescent="0.25">
      <c r="V122" s="40"/>
      <c r="W122" s="44"/>
      <c r="X122" s="112"/>
      <c r="Y122" s="113"/>
      <c r="Z122" s="12"/>
    </row>
    <row r="123" spans="1:26" x14ac:dyDescent="0.25">
      <c r="V123" s="40"/>
      <c r="W123" s="44"/>
      <c r="X123" s="112"/>
      <c r="Y123" s="113"/>
    </row>
    <row r="124" spans="1:26" x14ac:dyDescent="0.25">
      <c r="V124" s="40"/>
      <c r="W124" s="44"/>
      <c r="X124" s="112"/>
      <c r="Y124" s="113"/>
    </row>
    <row r="125" spans="1:26" ht="15.75" x14ac:dyDescent="0.25">
      <c r="A125" s="48"/>
      <c r="B125" s="49"/>
      <c r="V125" s="141" t="s">
        <v>30</v>
      </c>
      <c r="W125" s="141" t="s">
        <v>28</v>
      </c>
      <c r="X125" s="144" t="s">
        <v>29</v>
      </c>
      <c r="Y125" s="145"/>
    </row>
    <row r="126" spans="1:26" ht="16.5" customHeight="1" x14ac:dyDescent="0.25">
      <c r="A126" s="48"/>
      <c r="B126" s="49"/>
      <c r="V126" s="142"/>
      <c r="W126" s="142"/>
      <c r="X126" s="146"/>
      <c r="Y126" s="147"/>
    </row>
    <row r="127" spans="1:26" s="12" customFormat="1" ht="15" customHeight="1" x14ac:dyDescent="0.25">
      <c r="A127" s="48"/>
      <c r="B127" s="49"/>
      <c r="C127" s="2"/>
      <c r="D127" s="19"/>
      <c r="E127" s="19"/>
      <c r="F127" s="2"/>
      <c r="G127" s="19"/>
      <c r="H127" s="2"/>
      <c r="I127" s="2"/>
      <c r="J127" s="19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68"/>
      <c r="V127" s="143"/>
      <c r="W127" s="143"/>
      <c r="X127" s="148"/>
      <c r="Y127" s="149"/>
      <c r="Z127" s="2"/>
    </row>
    <row r="128" spans="1:26" s="12" customFormat="1" ht="15" customHeight="1" x14ac:dyDescent="0.25">
      <c r="A128" s="48"/>
      <c r="B128" s="49"/>
      <c r="C128" s="2"/>
      <c r="D128" s="19"/>
      <c r="E128" s="19"/>
      <c r="F128" s="2"/>
      <c r="G128" s="19"/>
      <c r="H128" s="2"/>
      <c r="I128" s="2"/>
      <c r="J128" s="19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68"/>
      <c r="V128" s="46" t="e">
        <f>(#REF!*29+#REF!)+(#REF!*28+#REF!)</f>
        <v>#REF!</v>
      </c>
      <c r="W128" s="45" t="e">
        <f t="shared" si="26"/>
        <v>#REF!</v>
      </c>
      <c r="X128" s="110" t="e">
        <f>+#REF!+W128</f>
        <v>#REF!</v>
      </c>
      <c r="Y128" s="111"/>
      <c r="Z128" s="2"/>
    </row>
    <row r="129" spans="1:26" s="12" customFormat="1" ht="15" customHeight="1" x14ac:dyDescent="0.25">
      <c r="A129" s="48"/>
      <c r="B129" s="49"/>
      <c r="C129" s="2"/>
      <c r="D129" s="19"/>
      <c r="E129" s="19"/>
      <c r="F129" s="2"/>
      <c r="G129" s="19"/>
      <c r="H129" s="2"/>
      <c r="I129" s="2"/>
      <c r="J129" s="19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68"/>
      <c r="V129" s="46" t="e">
        <f>(#REF!*29+#REF!)+(#REF!*28+#REF!)</f>
        <v>#REF!</v>
      </c>
      <c r="W129" s="45" t="e">
        <f t="shared" si="26"/>
        <v>#REF!</v>
      </c>
      <c r="X129" s="110" t="e">
        <f>+#REF!+W129</f>
        <v>#REF!</v>
      </c>
      <c r="Y129" s="111"/>
      <c r="Z129" s="2"/>
    </row>
    <row r="130" spans="1:26" ht="15.75" x14ac:dyDescent="0.25">
      <c r="A130" s="48"/>
      <c r="B130" s="49"/>
      <c r="V130" s="46" t="e">
        <f>(#REF!*29+#REF!)+(#REF!*28+#REF!)</f>
        <v>#REF!</v>
      </c>
      <c r="W130" s="45" t="e">
        <f t="shared" si="26"/>
        <v>#REF!</v>
      </c>
      <c r="X130" s="110" t="e">
        <f>+#REF!+W130</f>
        <v>#REF!</v>
      </c>
      <c r="Y130" s="111"/>
    </row>
    <row r="131" spans="1:26" ht="20.25" customHeight="1" x14ac:dyDescent="0.25">
      <c r="A131" s="48"/>
      <c r="B131" s="49"/>
      <c r="V131" s="46" t="e">
        <f>(#REF!*29+#REF!)+(#REF!*28+#REF!)</f>
        <v>#REF!</v>
      </c>
      <c r="W131" s="45" t="e">
        <f t="shared" si="26"/>
        <v>#REF!</v>
      </c>
      <c r="X131" s="110" t="e">
        <f>+#REF!+W131</f>
        <v>#REF!</v>
      </c>
      <c r="Y131" s="111"/>
    </row>
    <row r="132" spans="1:26" ht="15.75" customHeight="1" x14ac:dyDescent="0.25">
      <c r="A132" s="48"/>
      <c r="B132" s="49"/>
      <c r="V132" s="46" t="e">
        <f>(#REF!*29+#REF!)+(#REF!*28+#REF!)</f>
        <v>#REF!</v>
      </c>
      <c r="W132" s="45" t="e">
        <f t="shared" si="26"/>
        <v>#REF!</v>
      </c>
      <c r="X132" s="110" t="e">
        <f>+#REF!+W132</f>
        <v>#REF!</v>
      </c>
      <c r="Y132" s="111"/>
    </row>
    <row r="133" spans="1:26" x14ac:dyDescent="0.25">
      <c r="V133" s="46" t="e">
        <f>(#REF!*29+#REF!)+(#REF!*28+#REF!)</f>
        <v>#REF!</v>
      </c>
      <c r="W133" s="45" t="e">
        <f t="shared" si="26"/>
        <v>#REF!</v>
      </c>
      <c r="X133" s="110" t="e">
        <f>+#REF!+W133</f>
        <v>#REF!</v>
      </c>
      <c r="Y133" s="111"/>
    </row>
    <row r="134" spans="1:26" x14ac:dyDescent="0.25">
      <c r="V134" s="46" t="e">
        <f>(#REF!*29+#REF!)+(#REF!*28+#REF!)</f>
        <v>#REF!</v>
      </c>
      <c r="W134" s="45" t="e">
        <f t="shared" si="26"/>
        <v>#REF!</v>
      </c>
      <c r="X134" s="110" t="e">
        <f>+#REF!+W134</f>
        <v>#REF!</v>
      </c>
      <c r="Y134" s="111"/>
    </row>
    <row r="135" spans="1:26" x14ac:dyDescent="0.25">
      <c r="V135" s="46" t="e">
        <f>(#REF!*29+#REF!)+(#REF!*28+#REF!)</f>
        <v>#REF!</v>
      </c>
      <c r="W135" s="45" t="e">
        <f t="shared" si="26"/>
        <v>#REF!</v>
      </c>
      <c r="X135" s="110" t="e">
        <f>+#REF!+W135</f>
        <v>#REF!</v>
      </c>
      <c r="Y135" s="111"/>
    </row>
    <row r="136" spans="1:26" x14ac:dyDescent="0.25">
      <c r="V136" s="46" t="e">
        <f>(#REF!*29+#REF!)+(#REF!*28+#REF!)</f>
        <v>#REF!</v>
      </c>
      <c r="W136" s="45" t="e">
        <f t="shared" si="26"/>
        <v>#REF!</v>
      </c>
      <c r="X136" s="110" t="e">
        <f>+#REF!+W136</f>
        <v>#REF!</v>
      </c>
      <c r="Y136" s="111"/>
    </row>
    <row r="137" spans="1:26" x14ac:dyDescent="0.25">
      <c r="V137" s="46" t="e">
        <f>(#REF!*29+#REF!)+(#REF!*28+#REF!)</f>
        <v>#REF!</v>
      </c>
      <c r="W137" s="45" t="e">
        <f t="shared" si="26"/>
        <v>#REF!</v>
      </c>
      <c r="X137" s="110" t="e">
        <f>+#REF!+W137</f>
        <v>#REF!</v>
      </c>
      <c r="Y137" s="111"/>
    </row>
    <row r="138" spans="1:26" x14ac:dyDescent="0.25">
      <c r="V138" s="46" t="e">
        <f>(#REF!*29+#REF!)+(#REF!*28+#REF!)</f>
        <v>#REF!</v>
      </c>
      <c r="W138" s="45" t="e">
        <f t="shared" si="26"/>
        <v>#REF!</v>
      </c>
      <c r="X138" s="110" t="e">
        <f>+#REF!+W138</f>
        <v>#REF!</v>
      </c>
      <c r="Y138" s="111"/>
    </row>
    <row r="139" spans="1:26" x14ac:dyDescent="0.25">
      <c r="V139" s="46" t="e">
        <f>(#REF!*29+#REF!)+(#REF!*28+#REF!)</f>
        <v>#REF!</v>
      </c>
      <c r="W139" s="45" t="e">
        <f t="shared" si="26"/>
        <v>#REF!</v>
      </c>
      <c r="X139" s="110" t="e">
        <f>+#REF!+W139</f>
        <v>#REF!</v>
      </c>
      <c r="Y139" s="111"/>
    </row>
    <row r="140" spans="1:26" x14ac:dyDescent="0.25">
      <c r="V140" s="46" t="e">
        <f>(#REF!*29+#REF!)+(#REF!*28+#REF!)</f>
        <v>#REF!</v>
      </c>
      <c r="W140" s="45" t="e">
        <f t="shared" si="26"/>
        <v>#REF!</v>
      </c>
      <c r="X140" s="110" t="e">
        <f>+#REF!+W140</f>
        <v>#REF!</v>
      </c>
      <c r="Y140" s="111"/>
    </row>
    <row r="141" spans="1:26" x14ac:dyDescent="0.25">
      <c r="V141" s="46" t="e">
        <f>(#REF!*29+#REF!)+(#REF!*28+#REF!)</f>
        <v>#REF!</v>
      </c>
      <c r="W141" s="45" t="e">
        <f t="shared" si="26"/>
        <v>#REF!</v>
      </c>
      <c r="X141" s="110" t="e">
        <f>+#REF!+W141</f>
        <v>#REF!</v>
      </c>
      <c r="Y141" s="111"/>
    </row>
    <row r="142" spans="1:26" x14ac:dyDescent="0.25">
      <c r="V142" s="46" t="e">
        <f>(#REF!*29+#REF!)+(#REF!*28+#REF!)</f>
        <v>#REF!</v>
      </c>
      <c r="W142" s="45" t="e">
        <f t="shared" si="26"/>
        <v>#REF!</v>
      </c>
      <c r="X142" s="110" t="e">
        <f>+#REF!+W142</f>
        <v>#REF!</v>
      </c>
      <c r="Y142" s="111"/>
    </row>
    <row r="143" spans="1:26" x14ac:dyDescent="0.25">
      <c r="V143" s="46" t="e">
        <f>(#REF!*29+#REF!)+(#REF!*28+#REF!)</f>
        <v>#REF!</v>
      </c>
      <c r="W143" s="45" t="e">
        <f t="shared" si="26"/>
        <v>#REF!</v>
      </c>
      <c r="X143" s="110" t="e">
        <f>+#REF!+W143</f>
        <v>#REF!</v>
      </c>
      <c r="Y143" s="111"/>
    </row>
    <row r="144" spans="1:26" x14ac:dyDescent="0.25">
      <c r="V144" s="46" t="e">
        <f>(#REF!*29+#REF!)+(#REF!*28+#REF!)</f>
        <v>#REF!</v>
      </c>
      <c r="W144" s="45" t="e">
        <f t="shared" si="26"/>
        <v>#REF!</v>
      </c>
      <c r="X144" s="110" t="e">
        <f>+#REF!+W144</f>
        <v>#REF!</v>
      </c>
      <c r="Y144" s="111"/>
    </row>
    <row r="145" spans="22:25" x14ac:dyDescent="0.25">
      <c r="V145" s="46" t="e">
        <f>(#REF!*29+#REF!)+(#REF!*28+#REF!)</f>
        <v>#REF!</v>
      </c>
      <c r="W145" s="45" t="e">
        <f t="shared" si="26"/>
        <v>#REF!</v>
      </c>
      <c r="X145" s="110" t="e">
        <f>+#REF!+W145</f>
        <v>#REF!</v>
      </c>
      <c r="Y145" s="111"/>
    </row>
    <row r="146" spans="22:25" x14ac:dyDescent="0.25">
      <c r="V146" s="46" t="e">
        <f>(#REF!*29+#REF!)+(#REF!*28+#REF!)</f>
        <v>#REF!</v>
      </c>
      <c r="W146" s="45" t="e">
        <f t="shared" si="26"/>
        <v>#REF!</v>
      </c>
      <c r="X146" s="110" t="e">
        <f>+#REF!+W146</f>
        <v>#REF!</v>
      </c>
      <c r="Y146" s="111"/>
    </row>
    <row r="147" spans="22:25" x14ac:dyDescent="0.25">
      <c r="V147" s="46" t="e">
        <f>(#REF!*29+#REF!)+(#REF!*28+#REF!)</f>
        <v>#REF!</v>
      </c>
      <c r="W147" s="45" t="e">
        <f t="shared" si="26"/>
        <v>#REF!</v>
      </c>
      <c r="X147" s="110" t="e">
        <f>+#REF!+W147</f>
        <v>#REF!</v>
      </c>
      <c r="Y147" s="111"/>
    </row>
    <row r="148" spans="22:25" x14ac:dyDescent="0.25">
      <c r="V148" s="46" t="e">
        <f>(#REF!*29+#REF!)+(#REF!*28+#REF!)</f>
        <v>#REF!</v>
      </c>
      <c r="W148" s="45" t="e">
        <f t="shared" si="26"/>
        <v>#REF!</v>
      </c>
      <c r="X148" s="110" t="e">
        <f>+#REF!+W148</f>
        <v>#REF!</v>
      </c>
      <c r="Y148" s="111"/>
    </row>
    <row r="149" spans="22:25" x14ac:dyDescent="0.25">
      <c r="V149" s="46" t="e">
        <f>(#REF!*29+#REF!)+(#REF!*28+#REF!)</f>
        <v>#REF!</v>
      </c>
      <c r="W149" s="45" t="e">
        <f t="shared" si="26"/>
        <v>#REF!</v>
      </c>
      <c r="X149" s="110" t="e">
        <f>+#REF!+W149</f>
        <v>#REF!</v>
      </c>
      <c r="Y149" s="111"/>
    </row>
    <row r="150" spans="22:25" x14ac:dyDescent="0.25">
      <c r="V150" s="46" t="e">
        <f>(#REF!*29+#REF!)+(#REF!*28+#REF!)</f>
        <v>#REF!</v>
      </c>
      <c r="W150" s="45" t="e">
        <f t="shared" si="26"/>
        <v>#REF!</v>
      </c>
      <c r="X150" s="110" t="e">
        <f>+#REF!+W150</f>
        <v>#REF!</v>
      </c>
      <c r="Y150" s="111"/>
    </row>
    <row r="151" spans="22:25" x14ac:dyDescent="0.25">
      <c r="V151" s="46" t="e">
        <f>(#REF!*29+#REF!)+(#REF!*28+#REF!)</f>
        <v>#REF!</v>
      </c>
      <c r="W151" s="45" t="e">
        <f t="shared" si="26"/>
        <v>#REF!</v>
      </c>
      <c r="X151" s="110" t="e">
        <f>+#REF!+W151</f>
        <v>#REF!</v>
      </c>
      <c r="Y151" s="111"/>
    </row>
    <row r="152" spans="22:25" x14ac:dyDescent="0.25">
      <c r="V152" s="46" t="e">
        <f>(#REF!*29+#REF!)+(#REF!*28+#REF!)</f>
        <v>#REF!</v>
      </c>
      <c r="W152" s="45" t="e">
        <f t="shared" si="26"/>
        <v>#REF!</v>
      </c>
      <c r="X152" s="110" t="e">
        <f>+#REF!+W152</f>
        <v>#REF!</v>
      </c>
      <c r="Y152" s="111"/>
    </row>
    <row r="153" spans="22:25" x14ac:dyDescent="0.25">
      <c r="V153" s="46" t="e">
        <f>(#REF!*29+#REF!)+(#REF!*28+#REF!)</f>
        <v>#REF!</v>
      </c>
      <c r="W153" s="45" t="e">
        <f t="shared" si="26"/>
        <v>#REF!</v>
      </c>
      <c r="X153" s="110" t="e">
        <f>+#REF!+W153</f>
        <v>#REF!</v>
      </c>
      <c r="Y153" s="111"/>
    </row>
    <row r="154" spans="22:25" x14ac:dyDescent="0.25">
      <c r="V154" s="46" t="e">
        <f>(#REF!*29+#REF!)+(#REF!*28+#REF!)</f>
        <v>#REF!</v>
      </c>
      <c r="W154" s="45" t="e">
        <f t="shared" si="26"/>
        <v>#REF!</v>
      </c>
      <c r="X154" s="110" t="e">
        <f>+#REF!+W154</f>
        <v>#REF!</v>
      </c>
      <c r="Y154" s="111"/>
    </row>
    <row r="155" spans="22:25" x14ac:dyDescent="0.25">
      <c r="V155" s="46" t="e">
        <f>(#REF!*29+#REF!)+(#REF!*28+#REF!)</f>
        <v>#REF!</v>
      </c>
      <c r="W155" s="45" t="e">
        <f t="shared" si="26"/>
        <v>#REF!</v>
      </c>
      <c r="X155" s="110" t="e">
        <f>+#REF!+W155</f>
        <v>#REF!</v>
      </c>
      <c r="Y155" s="111"/>
    </row>
    <row r="156" spans="22:25" x14ac:dyDescent="0.25">
      <c r="V156" s="46" t="e">
        <f>(#REF!*29+#REF!)+(#REF!*28+#REF!)</f>
        <v>#REF!</v>
      </c>
      <c r="W156" s="45" t="e">
        <f t="shared" si="26"/>
        <v>#REF!</v>
      </c>
      <c r="X156" s="110" t="e">
        <f>+#REF!+W156</f>
        <v>#REF!</v>
      </c>
      <c r="Y156" s="111"/>
    </row>
    <row r="157" spans="22:25" x14ac:dyDescent="0.25">
      <c r="V157" s="46"/>
      <c r="W157" s="45"/>
      <c r="X157" s="58"/>
      <c r="Y157" s="59"/>
    </row>
    <row r="158" spans="22:25" ht="16.5" customHeight="1" x14ac:dyDescent="0.25">
      <c r="V158" s="46"/>
      <c r="W158" s="45"/>
      <c r="X158" s="65"/>
      <c r="Y158" s="66"/>
    </row>
    <row r="159" spans="22:25" x14ac:dyDescent="0.25">
      <c r="V159" s="46"/>
      <c r="W159" s="45"/>
      <c r="X159" s="58"/>
      <c r="Y159" s="59"/>
    </row>
    <row r="160" spans="22:25" x14ac:dyDescent="0.25">
      <c r="V160" s="46"/>
      <c r="W160" s="45"/>
      <c r="X160" s="65"/>
      <c r="Y160" s="66"/>
    </row>
    <row r="161" spans="22:25" x14ac:dyDescent="0.25">
      <c r="V161" s="46"/>
      <c r="W161" s="45"/>
      <c r="X161" s="65"/>
      <c r="Y161" s="66"/>
    </row>
    <row r="162" spans="22:25" x14ac:dyDescent="0.25">
      <c r="V162" s="46"/>
      <c r="W162" s="45"/>
      <c r="X162" s="65"/>
      <c r="Y162" s="66"/>
    </row>
    <row r="163" spans="22:25" x14ac:dyDescent="0.25">
      <c r="V163" s="46"/>
      <c r="W163" s="45"/>
      <c r="X163" s="65"/>
      <c r="Y163" s="66"/>
    </row>
    <row r="164" spans="22:25" x14ac:dyDescent="0.25">
      <c r="V164" s="46"/>
      <c r="W164" s="45"/>
      <c r="X164" s="65"/>
      <c r="Y164" s="66"/>
    </row>
    <row r="165" spans="22:25" ht="16.5" customHeight="1" x14ac:dyDescent="0.25">
      <c r="V165" s="46"/>
      <c r="W165" s="45"/>
      <c r="X165" s="65"/>
      <c r="Y165" s="66"/>
    </row>
    <row r="166" spans="22:25" ht="16.5" customHeight="1" x14ac:dyDescent="0.25">
      <c r="V166" s="46"/>
      <c r="W166" s="45"/>
      <c r="X166" s="65"/>
      <c r="Y166" s="66"/>
    </row>
    <row r="167" spans="22:25" ht="16.5" customHeight="1" x14ac:dyDescent="0.25">
      <c r="V167" s="46"/>
      <c r="W167" s="45"/>
      <c r="X167" s="58"/>
      <c r="Y167" s="59"/>
    </row>
    <row r="168" spans="22:25" x14ac:dyDescent="0.25">
      <c r="V168" s="46" t="e">
        <f>(#REF!*29+#REF!)+(#REF!*28+#REF!)</f>
        <v>#REF!</v>
      </c>
      <c r="W168" s="45" t="e">
        <f t="shared" si="26"/>
        <v>#REF!</v>
      </c>
      <c r="X168" s="110" t="e">
        <f>+#REF!+W168</f>
        <v>#REF!</v>
      </c>
      <c r="Y168" s="111"/>
    </row>
    <row r="169" spans="22:25" x14ac:dyDescent="0.25">
      <c r="V169" s="46" t="e">
        <f>(#REF!*29+#REF!)+(#REF!*28+#REF!)</f>
        <v>#REF!</v>
      </c>
      <c r="W169" s="45" t="e">
        <f t="shared" si="26"/>
        <v>#REF!</v>
      </c>
      <c r="X169" s="110" t="e">
        <f>+#REF!+W169</f>
        <v>#REF!</v>
      </c>
      <c r="Y169" s="111"/>
    </row>
    <row r="170" spans="22:25" x14ac:dyDescent="0.25">
      <c r="V170" s="46" t="e">
        <f>(#REF!*29+#REF!)+(#REF!*28+#REF!)</f>
        <v>#REF!</v>
      </c>
      <c r="W170" s="45" t="e">
        <f t="shared" si="26"/>
        <v>#REF!</v>
      </c>
      <c r="X170" s="110" t="e">
        <f>+#REF!+W170</f>
        <v>#REF!</v>
      </c>
      <c r="Y170" s="111"/>
    </row>
    <row r="171" spans="22:25" x14ac:dyDescent="0.25">
      <c r="V171" s="46" t="e">
        <f>(#REF!*29+#REF!)+(#REF!*28+#REF!)</f>
        <v>#REF!</v>
      </c>
      <c r="W171" s="45" t="e">
        <f t="shared" si="26"/>
        <v>#REF!</v>
      </c>
      <c r="X171" s="110" t="e">
        <f>+#REF!+W171</f>
        <v>#REF!</v>
      </c>
      <c r="Y171" s="111"/>
    </row>
    <row r="172" spans="22:25" x14ac:dyDescent="0.25">
      <c r="V172" s="46" t="e">
        <f>(#REF!*29+#REF!)+(#REF!*28+#REF!)</f>
        <v>#REF!</v>
      </c>
      <c r="W172" s="45" t="e">
        <f t="shared" si="26"/>
        <v>#REF!</v>
      </c>
      <c r="X172" s="110" t="e">
        <f>+#REF!+W172</f>
        <v>#REF!</v>
      </c>
      <c r="Y172" s="111"/>
    </row>
    <row r="173" spans="22:25" x14ac:dyDescent="0.25">
      <c r="V173" s="46" t="e">
        <f>(#REF!*29+#REF!)+(#REF!*28+#REF!)</f>
        <v>#REF!</v>
      </c>
      <c r="W173" s="45" t="e">
        <f t="shared" si="26"/>
        <v>#REF!</v>
      </c>
      <c r="X173" s="110" t="e">
        <f>+#REF!+W173</f>
        <v>#REF!</v>
      </c>
      <c r="Y173" s="111"/>
    </row>
    <row r="174" spans="22:25" x14ac:dyDescent="0.25">
      <c r="V174" s="46" t="e">
        <f>(#REF!*29+#REF!)+(#REF!*28+#REF!)</f>
        <v>#REF!</v>
      </c>
      <c r="W174" s="45" t="e">
        <f t="shared" si="26"/>
        <v>#REF!</v>
      </c>
      <c r="X174" s="110" t="e">
        <f>+#REF!+W174</f>
        <v>#REF!</v>
      </c>
      <c r="Y174" s="111"/>
    </row>
    <row r="176" spans="22:25" ht="16.5" customHeight="1" x14ac:dyDescent="0.25"/>
    <row r="181" ht="15" customHeight="1" x14ac:dyDescent="0.25"/>
    <row r="182" ht="15" customHeight="1" x14ac:dyDescent="0.25"/>
    <row r="186" ht="15.75" customHeight="1" x14ac:dyDescent="0.25"/>
  </sheetData>
  <sheetProtection algorithmName="SHA-512" hashValue="uLQu8VCnqw7n9M3Ll4xqGY9MVcNWupyfUjkTRS/IWZ+P/3EVMqqQ5sZQB3La1P8dSp24Mqte9VC5nOcH7bGGhw==" saltValue="GFHXqt5zrpl+8hrzV0x3xg==" spinCount="100000" sheet="1" formatCells="0" formatColumns="0" formatRows="0" insertColumns="0" insertRows="0" insertHyperlinks="0" deleteColumns="0" deleteRows="0" sort="0" autoFilter="0" pivotTables="0"/>
  <mergeCells count="189">
    <mergeCell ref="U30:U32"/>
    <mergeCell ref="E8:E10"/>
    <mergeCell ref="E16:E18"/>
    <mergeCell ref="E23:E25"/>
    <mergeCell ref="E30:E32"/>
    <mergeCell ref="C15:N15"/>
    <mergeCell ref="C22:N22"/>
    <mergeCell ref="C29:N29"/>
    <mergeCell ref="I30:I31"/>
    <mergeCell ref="I23:I24"/>
    <mergeCell ref="I16:I17"/>
    <mergeCell ref="C30:C32"/>
    <mergeCell ref="D30:D32"/>
    <mergeCell ref="F30:F32"/>
    <mergeCell ref="G30:G32"/>
    <mergeCell ref="H30:H32"/>
    <mergeCell ref="J30:J31"/>
    <mergeCell ref="K30:K31"/>
    <mergeCell ref="N30:N32"/>
    <mergeCell ref="O30:O32"/>
    <mergeCell ref="P30:P32"/>
    <mergeCell ref="Q30:Q32"/>
    <mergeCell ref="J23:J24"/>
    <mergeCell ref="K23:K24"/>
    <mergeCell ref="N23:N25"/>
    <mergeCell ref="O23:O25"/>
    <mergeCell ref="P23:P25"/>
    <mergeCell ref="Q23:Q25"/>
    <mergeCell ref="R23:S25"/>
    <mergeCell ref="T23:T25"/>
    <mergeCell ref="U16:U18"/>
    <mergeCell ref="U23:U25"/>
    <mergeCell ref="V57:V59"/>
    <mergeCell ref="W57:W59"/>
    <mergeCell ref="X57:Y59"/>
    <mergeCell ref="X61:Y61"/>
    <mergeCell ref="C16:C18"/>
    <mergeCell ref="D16:D18"/>
    <mergeCell ref="F16:F18"/>
    <mergeCell ref="G16:G18"/>
    <mergeCell ref="H16:H18"/>
    <mergeCell ref="J16:J17"/>
    <mergeCell ref="K16:K17"/>
    <mergeCell ref="N16:N18"/>
    <mergeCell ref="O16:O18"/>
    <mergeCell ref="P16:P18"/>
    <mergeCell ref="Q16:Q18"/>
    <mergeCell ref="R16:S18"/>
    <mergeCell ref="T16:T18"/>
    <mergeCell ref="C23:C25"/>
    <mergeCell ref="D23:D25"/>
    <mergeCell ref="F23:F25"/>
    <mergeCell ref="G23:G25"/>
    <mergeCell ref="H23:H25"/>
    <mergeCell ref="R30:S32"/>
    <mergeCell ref="T30:T32"/>
    <mergeCell ref="X7:Y7"/>
    <mergeCell ref="X49:Y49"/>
    <mergeCell ref="X50:Y50"/>
    <mergeCell ref="X45:Y45"/>
    <mergeCell ref="X46:Y46"/>
    <mergeCell ref="X47:Y47"/>
    <mergeCell ref="X48:Y48"/>
    <mergeCell ref="V125:V127"/>
    <mergeCell ref="W125:W127"/>
    <mergeCell ref="X125:Y127"/>
    <mergeCell ref="X64:Y64"/>
    <mergeCell ref="X65:Y65"/>
    <mergeCell ref="X74:Y74"/>
    <mergeCell ref="X75:Y75"/>
    <mergeCell ref="X76:Y76"/>
    <mergeCell ref="X77:Y77"/>
    <mergeCell ref="X78:Y78"/>
    <mergeCell ref="X69:Y69"/>
    <mergeCell ref="X70:Y70"/>
    <mergeCell ref="X71:Y71"/>
    <mergeCell ref="X72:Y72"/>
    <mergeCell ref="X73:Y73"/>
    <mergeCell ref="X84:Y84"/>
    <mergeCell ref="X85:Y85"/>
    <mergeCell ref="X87:Y87"/>
    <mergeCell ref="X88:Y88"/>
    <mergeCell ref="X79:Y79"/>
    <mergeCell ref="X80:Y80"/>
    <mergeCell ref="X81:Y81"/>
    <mergeCell ref="X82:Y82"/>
    <mergeCell ref="X43:Y43"/>
    <mergeCell ref="X44:Y44"/>
    <mergeCell ref="X63:Y63"/>
    <mergeCell ref="X52:Y52"/>
    <mergeCell ref="X56:Y56"/>
    <mergeCell ref="X60:Y60"/>
    <mergeCell ref="X62:Y62"/>
    <mergeCell ref="X83:Y83"/>
    <mergeCell ref="C3:N3"/>
    <mergeCell ref="C4:N4"/>
    <mergeCell ref="X40:Y40"/>
    <mergeCell ref="X41:Y41"/>
    <mergeCell ref="X42:Y42"/>
    <mergeCell ref="X94:Y94"/>
    <mergeCell ref="X95:Y95"/>
    <mergeCell ref="X96:Y96"/>
    <mergeCell ref="O8:O10"/>
    <mergeCell ref="P8:P10"/>
    <mergeCell ref="Q8:Q10"/>
    <mergeCell ref="R8:S10"/>
    <mergeCell ref="T8:T10"/>
    <mergeCell ref="U8:U9"/>
    <mergeCell ref="C6:N6"/>
    <mergeCell ref="C7:N7"/>
    <mergeCell ref="C8:C10"/>
    <mergeCell ref="D8:D10"/>
    <mergeCell ref="F8:F10"/>
    <mergeCell ref="G8:G10"/>
    <mergeCell ref="H8:H10"/>
    <mergeCell ref="I8:I10"/>
    <mergeCell ref="J8:J9"/>
    <mergeCell ref="X86:Y86"/>
    <mergeCell ref="X114:Y114"/>
    <mergeCell ref="X97:Y97"/>
    <mergeCell ref="X98:Y98"/>
    <mergeCell ref="X89:Y89"/>
    <mergeCell ref="X90:Y90"/>
    <mergeCell ref="X91:Y91"/>
    <mergeCell ref="X92:Y92"/>
    <mergeCell ref="X93:Y93"/>
    <mergeCell ref="X104:Y104"/>
    <mergeCell ref="X105:Y105"/>
    <mergeCell ref="X109:Y109"/>
    <mergeCell ref="X110:Y110"/>
    <mergeCell ref="X111:Y111"/>
    <mergeCell ref="X112:Y112"/>
    <mergeCell ref="X113:Y113"/>
    <mergeCell ref="X106:Y106"/>
    <mergeCell ref="X107:Y107"/>
    <mergeCell ref="X108:Y108"/>
    <mergeCell ref="X99:Y99"/>
    <mergeCell ref="X100:Y100"/>
    <mergeCell ref="X101:Y101"/>
    <mergeCell ref="X102:Y102"/>
    <mergeCell ref="X103:Y103"/>
    <mergeCell ref="X130:Y130"/>
    <mergeCell ref="X131:Y131"/>
    <mergeCell ref="X122:Y122"/>
    <mergeCell ref="X123:Y123"/>
    <mergeCell ref="X124:Y124"/>
    <mergeCell ref="K8:K9"/>
    <mergeCell ref="N8:N10"/>
    <mergeCell ref="X146:Y146"/>
    <mergeCell ref="X137:Y137"/>
    <mergeCell ref="X138:Y138"/>
    <mergeCell ref="X139:Y139"/>
    <mergeCell ref="X140:Y140"/>
    <mergeCell ref="X141:Y141"/>
    <mergeCell ref="X132:Y132"/>
    <mergeCell ref="X133:Y133"/>
    <mergeCell ref="X134:Y134"/>
    <mergeCell ref="X135:Y135"/>
    <mergeCell ref="X136:Y136"/>
    <mergeCell ref="X144:Y144"/>
    <mergeCell ref="X145:Y145"/>
    <mergeCell ref="X118:Y118"/>
    <mergeCell ref="X119:Y119"/>
    <mergeCell ref="X120:Y120"/>
    <mergeCell ref="X121:Y121"/>
    <mergeCell ref="X173:Y173"/>
    <mergeCell ref="X174:Y174"/>
    <mergeCell ref="X55:Y55"/>
    <mergeCell ref="X54:Y54"/>
    <mergeCell ref="X53:Y53"/>
    <mergeCell ref="X168:Y168"/>
    <mergeCell ref="X169:Y169"/>
    <mergeCell ref="X170:Y170"/>
    <mergeCell ref="X171:Y171"/>
    <mergeCell ref="X172:Y172"/>
    <mergeCell ref="X152:Y152"/>
    <mergeCell ref="X153:Y153"/>
    <mergeCell ref="X154:Y154"/>
    <mergeCell ref="X155:Y155"/>
    <mergeCell ref="X156:Y156"/>
    <mergeCell ref="X147:Y147"/>
    <mergeCell ref="X148:Y148"/>
    <mergeCell ref="X149:Y149"/>
    <mergeCell ref="X150:Y150"/>
    <mergeCell ref="X151:Y151"/>
    <mergeCell ref="X142:Y142"/>
    <mergeCell ref="X143:Y143"/>
    <mergeCell ref="X128:Y128"/>
    <mergeCell ref="X129:Y129"/>
  </mergeCells>
  <printOptions horizontalCentered="1"/>
  <pageMargins left="0.25" right="0.25" top="0.75" bottom="0.75" header="0.3" footer="0.3"/>
  <pageSetup scale="60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10">
        <v>1273190</v>
      </c>
      <c r="E1" s="8" t="s">
        <v>0</v>
      </c>
      <c r="F1" s="9" t="s">
        <v>12</v>
      </c>
      <c r="G1" s="11" t="s">
        <v>2</v>
      </c>
      <c r="H1" s="20">
        <v>42736</v>
      </c>
      <c r="I1" s="11">
        <v>9901100967</v>
      </c>
      <c r="J1" s="11">
        <v>1273190</v>
      </c>
      <c r="K1" s="11" t="s">
        <v>17</v>
      </c>
      <c r="L1" s="7">
        <v>71.400000000000006</v>
      </c>
      <c r="M1" s="14">
        <v>17</v>
      </c>
      <c r="N1" s="10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7">
        <f>+N1+O1+P1</f>
        <v>1678.8200000000002</v>
      </c>
      <c r="R1" s="16">
        <f>ROUND((N1+O1)*4.83%,2)</f>
        <v>74.239999999999995</v>
      </c>
      <c r="S1" s="16"/>
      <c r="T1" s="16">
        <f>+R1+S1</f>
        <v>74.239999999999995</v>
      </c>
      <c r="U1" s="15">
        <f>ROUND(Q1-T1,2)</f>
        <v>1604.58</v>
      </c>
      <c r="V1" s="13">
        <v>3164003073</v>
      </c>
      <c r="W1" s="18" t="s">
        <v>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2022-07-20T15:20:33Z</cp:lastPrinted>
  <dcterms:created xsi:type="dcterms:W3CDTF">2019-01-22T22:49:45Z</dcterms:created>
  <dcterms:modified xsi:type="dcterms:W3CDTF">2022-08-01T14:48:07Z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