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X:\RRHH-2022\LIBRE ACCESO A LA INFORMACIÓN\8 Agosto\"/>
    </mc:Choice>
  </mc:AlternateContent>
  <workbookProtection workbookAlgorithmName="SHA-512" workbookHashValue="5EGgwIa1+dT2wLg3AOsHpyV+ZRxg1lXM2oDVkGhwVPjyk0kK6qe2MR1A44LuX9DYeJWnAA+ufQiAM++FmHnRqQ==" workbookSaltValue="KOFbDyDVnbPcdkhN5mXAKg==" workbookSpinCount="100000" lockStructure="1"/>
  <bookViews>
    <workbookView xWindow="0" yWindow="0" windowWidth="28800" windowHeight="13020"/>
  </bookViews>
  <sheets>
    <sheet name="NOMINA 031" sheetId="1" r:id="rId1"/>
    <sheet name="Hoja1" sheetId="2" r:id="rId2"/>
  </sheets>
  <definedNames>
    <definedName name="_xlnm.Print_Area" localSheetId="0">'NOMINA 031'!$A$1:$Y$31</definedName>
    <definedName name="_xlnm.Print_Titles" localSheetId="0">'NOMINA 031'!$3:$7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U14" i="1" l="1"/>
  <c r="X14" i="1" s="1"/>
  <c r="T14" i="1" l="1"/>
  <c r="Y14" i="1" s="1"/>
  <c r="P1" i="2" l="1"/>
  <c r="N1" i="2"/>
  <c r="O1" i="2"/>
  <c r="Q1" i="2"/>
  <c r="R1" i="2"/>
  <c r="T1" i="2"/>
  <c r="U1" i="2"/>
</calcChain>
</file>

<file path=xl/sharedStrings.xml><?xml version="1.0" encoding="utf-8"?>
<sst xmlns="http://schemas.openxmlformats.org/spreadsheetml/2006/main" count="51" uniqueCount="48">
  <si>
    <t>Peón</t>
  </si>
  <si>
    <t>Erik Leonel Quixaj Ortiz</t>
  </si>
  <si>
    <t>AUTORIDAD PARA EL MANEJO SUSTENTABLE DE LA CUENCA Y DEL LAGO DE AMATITLÁN</t>
  </si>
  <si>
    <t xml:space="preserve">Empleado </t>
  </si>
  <si>
    <t xml:space="preserve">Titulo del Jornal </t>
  </si>
  <si>
    <t xml:space="preserve">No. </t>
  </si>
  <si>
    <t>Bono 66-2000</t>
  </si>
  <si>
    <t xml:space="preserve">Jornal </t>
  </si>
  <si>
    <t>Estación Acuática</t>
  </si>
  <si>
    <t>Días</t>
  </si>
  <si>
    <t>Renglón 033</t>
  </si>
  <si>
    <t>Jornales</t>
  </si>
  <si>
    <t>Renglon 033</t>
  </si>
  <si>
    <t>Renglón 
031</t>
  </si>
  <si>
    <t>KM 22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</si>
  <si>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</si>
  <si>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</si>
  <si>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</si>
  <si>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</si>
  <si>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</si>
  <si>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</si>
  <si>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 xml:space="preserve">Ubicación </t>
  </si>
  <si>
    <t>11130016-216-00-0115-0003-12-33-00-000-005-000-031-00000</t>
  </si>
  <si>
    <t>66-2020-031-AMSA</t>
  </si>
  <si>
    <t>Elaboró:</t>
  </si>
  <si>
    <t>AMSA</t>
  </si>
  <si>
    <t>Vo.Bo.</t>
  </si>
  <si>
    <t>E468224998</t>
  </si>
  <si>
    <t>Fecha de Ingreso a la Institución</t>
  </si>
  <si>
    <t>Encargada de Nómina</t>
  </si>
  <si>
    <t>211</t>
  </si>
  <si>
    <t>COMPLEMENTO
SALARIO</t>
  </si>
  <si>
    <t>Edgar Rolando Zamora Ruíz</t>
  </si>
  <si>
    <t>Director Ejecutivo</t>
  </si>
  <si>
    <t xml:space="preserve">Descuento Banco de los trabajadores </t>
  </si>
  <si>
    <t xml:space="preserve">Codigo de empleado </t>
  </si>
  <si>
    <t xml:space="preserve">No. de Contrato </t>
  </si>
  <si>
    <t>Mercy Edelman Rivas</t>
  </si>
  <si>
    <t>Codigo de puesto</t>
  </si>
  <si>
    <t>Codigo de empleado</t>
  </si>
  <si>
    <t>DPI</t>
  </si>
  <si>
    <t>NIT</t>
  </si>
  <si>
    <t>FECHA DE NACIMIENTO</t>
  </si>
  <si>
    <t>NO. DE CUENTA</t>
  </si>
  <si>
    <t xml:space="preserve">Días laborados para cálculo de prestaciones laborales </t>
  </si>
  <si>
    <t>Jenner Josué López González</t>
  </si>
  <si>
    <t>117-2022-031-AMSA</t>
  </si>
  <si>
    <t>NOMINA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</si>
</sst>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C57A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4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44" fontId="0" fillId="0" borderId="0" xfId="1" applyFont="1"/>
    <xf numFmtId="44" fontId="0" fillId="2" borderId="1" xfId="1" applyFont="1" applyFill="1" applyBorder="1"/>
    <xf numFmtId="0" fontId="0" fillId="0" borderId="0" xfId="0" applyFont="1"/>
    <xf numFmtId="0" fontId="0" fillId="2" borderId="1" xfId="0" applyFont="1" applyFill="1" applyBorder="1"/>
    <xf numFmtId="44" fontId="0" fillId="2" borderId="1" xfId="0" applyNumberFormat="1" applyFont="1" applyFill="1" applyBorder="1"/>
    <xf numFmtId="0" fontId="5" fillId="0" borderId="0" xfId="3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1" xfId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1" xfId="2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44" fontId="0" fillId="3" borderId="1" xfId="0" applyNumberFormat="1" applyFont="1" applyFill="1" applyBorder="1"/>
    <xf numFmtId="44" fontId="0" fillId="0" borderId="1" xfId="0" applyNumberFormat="1" applyFont="1" applyFill="1" applyBorder="1"/>
    <xf numFmtId="44" fontId="0" fillId="5" borderId="1" xfId="0" applyNumberFormat="1" applyFont="1" applyFill="1" applyBorder="1"/>
    <xf numFmtId="0" fontId="0" fillId="0" borderId="1" xfId="0" applyFont="1" applyBorder="1"/>
    <xf numFmtId="0" fontId="0" fillId="0" borderId="0" xfId="0" applyFont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/>
    </xf>
    <xf numFmtId="0" fontId="3" fillId="0" borderId="0" xfId="0" applyFont="1"/>
    <xf numFmtId="44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4" fontId="9" fillId="0" borderId="0" xfId="1" applyFont="1"/>
    <xf numFmtId="0" fontId="10" fillId="0" borderId="0" xfId="2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4" fontId="12" fillId="2" borderId="0" xfId="1" applyFont="1" applyFill="1" applyBorder="1"/>
    <xf numFmtId="44" fontId="12" fillId="2" borderId="0" xfId="0" applyNumberFormat="1" applyFont="1" applyFill="1" applyBorder="1"/>
    <xf numFmtId="44" fontId="9" fillId="0" borderId="0" xfId="0" applyNumberFormat="1" applyFont="1" applyAlignment="1">
      <alignment horizontal="center"/>
    </xf>
    <xf numFmtId="44" fontId="9" fillId="0" borderId="0" xfId="0" applyNumberFormat="1" applyFont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44" fontId="11" fillId="2" borderId="0" xfId="1" applyFont="1" applyFill="1"/>
    <xf numFmtId="14" fontId="9" fillId="0" borderId="0" xfId="0" applyNumberFormat="1" applyFont="1" applyAlignment="1">
      <alignment horizontal="center"/>
    </xf>
    <xf numFmtId="14" fontId="10" fillId="0" borderId="0" xfId="2" applyNumberFormat="1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Fill="1"/>
    <xf numFmtId="0" fontId="8" fillId="0" borderId="0" xfId="0" applyFont="1" applyFill="1"/>
    <xf numFmtId="44" fontId="10" fillId="0" borderId="0" xfId="1" applyFont="1" applyFill="1" applyBorder="1"/>
    <xf numFmtId="44" fontId="10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4" fontId="14" fillId="0" borderId="0" xfId="1" applyFont="1" applyFill="1" applyBorder="1"/>
    <xf numFmtId="44" fontId="14" fillId="0" borderId="0" xfId="0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44" fontId="15" fillId="0" borderId="0" xfId="1" applyFont="1"/>
    <xf numFmtId="44" fontId="15" fillId="0" borderId="0" xfId="0" applyNumberFormat="1" applyFont="1" applyBorder="1"/>
    <xf numFmtId="0" fontId="15" fillId="0" borderId="0" xfId="0" applyFont="1" applyBorder="1"/>
    <xf numFmtId="0" fontId="15" fillId="0" borderId="0" xfId="0" applyFont="1" applyAlignment="1">
      <alignment horizontal="right"/>
    </xf>
    <xf numFmtId="0" fontId="16" fillId="0" borderId="4" xfId="0" applyFont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right"/>
    </xf>
    <xf numFmtId="44" fontId="15" fillId="0" borderId="0" xfId="0" applyNumberFormat="1" applyFont="1"/>
    <xf numFmtId="0" fontId="16" fillId="0" borderId="0" xfId="0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8" fillId="3" borderId="7" xfId="0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44" fontId="18" fillId="3" borderId="8" xfId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19" fillId="0" borderId="1" xfId="0" applyFont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49" fontId="20" fillId="2" borderId="1" xfId="2" applyNumberFormat="1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12" fontId="20" fillId="2" borderId="1" xfId="2" applyNumberFormat="1" applyFont="1" applyFill="1" applyBorder="1" applyAlignment="1">
      <alignment horizontal="center" vertical="center"/>
    </xf>
    <xf numFmtId="14" fontId="20" fillId="2" borderId="1" xfId="2" applyNumberFormat="1" applyFont="1" applyFill="1" applyBorder="1" applyAlignment="1">
      <alignment horizontal="center" vertical="center"/>
    </xf>
    <xf numFmtId="0" fontId="19" fillId="0" borderId="1" xfId="0" applyFont="1" applyBorder="1"/>
    <xf numFmtId="14" fontId="20" fillId="0" borderId="1" xfId="2" applyNumberFormat="1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/>
    </xf>
    <xf numFmtId="44" fontId="20" fillId="2" borderId="1" xfId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/>
    </xf>
    <xf numFmtId="44" fontId="19" fillId="2" borderId="1" xfId="1" applyFont="1" applyFill="1" applyBorder="1"/>
    <xf numFmtId="44" fontId="19" fillId="2" borderId="1" xfId="0" applyNumberFormat="1" applyFont="1" applyFill="1" applyBorder="1"/>
    <xf numFmtId="44" fontId="19" fillId="5" borderId="1" xfId="0" applyNumberFormat="1" applyFont="1" applyFill="1" applyBorder="1"/>
    <xf numFmtId="44" fontId="19" fillId="0" borderId="1" xfId="0" applyNumberFormat="1" applyFont="1" applyFill="1" applyBorder="1"/>
    <xf numFmtId="44" fontId="19" fillId="3" borderId="1" xfId="0" applyNumberFormat="1" applyFont="1" applyFill="1" applyBorder="1"/>
    <xf numFmtId="0" fontId="19" fillId="2" borderId="0" xfId="0" applyFont="1" applyFill="1" applyBorder="1" applyAlignment="1">
      <alignment horizontal="center"/>
    </xf>
    <xf numFmtId="14" fontId="19" fillId="2" borderId="0" xfId="0" applyNumberFormat="1" applyFont="1" applyFill="1" applyBorder="1" applyAlignment="1">
      <alignment horizontal="center"/>
    </xf>
    <xf numFmtId="44" fontId="17" fillId="2" borderId="0" xfId="1" applyFont="1" applyFill="1" applyBorder="1"/>
    <xf numFmtId="44" fontId="17" fillId="2" borderId="0" xfId="0" applyNumberFormat="1" applyFont="1" applyFill="1" applyBorder="1"/>
    <xf numFmtId="44" fontId="18" fillId="2" borderId="0" xfId="0" applyNumberFormat="1" applyFont="1" applyFill="1" applyBorder="1"/>
    <xf numFmtId="0" fontId="16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7" fillId="3" borderId="8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7" fillId="3" borderId="12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18" fillId="3" borderId="18" xfId="0" applyFont="1" applyFill="1" applyBorder="1" applyAlignment="1">
      <alignment horizontal="center" vertical="center"/>
    </xf>
    <xf numFmtId="14" fontId="17" fillId="3" borderId="13" xfId="2" applyNumberFormat="1" applyFont="1" applyFill="1" applyBorder="1" applyAlignment="1">
      <alignment horizontal="center" vertical="center" wrapText="1"/>
    </xf>
    <xf numFmtId="14" fontId="17" fillId="3" borderId="2" xfId="2" applyNumberFormat="1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44" fontId="18" fillId="3" borderId="15" xfId="1" applyFont="1" applyFill="1" applyBorder="1" applyAlignment="1">
      <alignment horizontal="center" vertical="center" wrapText="1"/>
    </xf>
    <xf numFmtId="44" fontId="18" fillId="3" borderId="19" xfId="1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49" fontId="17" fillId="3" borderId="8" xfId="2" applyNumberFormat="1" applyFont="1" applyFill="1" applyBorder="1" applyAlignment="1">
      <alignment horizontal="center" vertical="center" wrapText="1"/>
    </xf>
    <xf numFmtId="49" fontId="17" fillId="3" borderId="9" xfId="2" applyNumberFormat="1" applyFont="1" applyFill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</cellXfs>
  <cellStyles count="42"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Moneda" xfId="1" builtinId="4"/>
    <cellStyle name="Moneda 2" xfId="4"/>
    <cellStyle name="Moneda 2 2" xfId="7"/>
    <cellStyle name="Moneda 2 2 2" xfId="39"/>
    <cellStyle name="Moneda 3" xfId="5"/>
    <cellStyle name="Moneda 3 2" xfId="8"/>
    <cellStyle name="Moneda 3 2 2" xfId="40"/>
    <cellStyle name="Moneda 3 3" xfId="37"/>
    <cellStyle name="Moneda 4" xfId="6"/>
    <cellStyle name="Moneda 4 2" xfId="38"/>
    <cellStyle name="Moneda 5" xfId="9"/>
    <cellStyle name="Moneda 5 2" xfId="41"/>
    <cellStyle name="Moneda 6" xfId="36"/>
    <cellStyle name="Normal" xfId="0" builtinId="0"/>
    <cellStyle name="Normal 2" xfId="2"/>
    <cellStyle name="Normal_jacki 031-029-021-022_PERSONAL_AMSA_2010(2)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17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5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6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7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8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49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0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1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2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3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4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5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6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7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8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59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0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1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2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3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4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5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6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7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184731" cy="264560"/>
    <xdr:sp macro="" textlink="">
      <xdr:nvSpPr>
        <xdr:cNvPr id="68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15</xdr:row>
      <xdr:rowOff>0</xdr:rowOff>
    </xdr:from>
    <xdr:ext cx="184731" cy="264560"/>
    <xdr:sp macro="" textlink="">
      <xdr:nvSpPr>
        <xdr:cNvPr id="69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184731" cy="264560"/>
    <xdr:sp macro="" textlink="">
      <xdr:nvSpPr>
        <xdr:cNvPr id="70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15</xdr:row>
      <xdr:rowOff>0</xdr:rowOff>
    </xdr:from>
    <xdr:ext cx="184731" cy="264560"/>
    <xdr:sp macro="" textlink="">
      <xdr:nvSpPr>
        <xdr:cNvPr id="71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184731" cy="264560"/>
    <xdr:sp macro="" textlink="">
      <xdr:nvSpPr>
        <xdr:cNvPr id="72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15</xdr:row>
      <xdr:rowOff>0</xdr:rowOff>
    </xdr:from>
    <xdr:ext cx="184731" cy="264560"/>
    <xdr:sp macro="" textlink="">
      <xdr:nvSpPr>
        <xdr:cNvPr id="73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184731" cy="264560"/>
    <xdr:sp macro="" textlink="">
      <xdr:nvSpPr>
        <xdr:cNvPr id="74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15</xdr:row>
      <xdr:rowOff>0</xdr:rowOff>
    </xdr:from>
    <xdr:ext cx="184731" cy="264560"/>
    <xdr:sp macro="" textlink="">
      <xdr:nvSpPr>
        <xdr:cNvPr id="75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184731" cy="264560"/>
    <xdr:sp macro="" textlink="">
      <xdr:nvSpPr>
        <xdr:cNvPr id="76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330054</xdr:colOff>
      <xdr:row>1</xdr:row>
      <xdr:rowOff>40979</xdr:rowOff>
    </xdr:from>
    <xdr:to>
      <xdr:col>4</xdr:col>
      <xdr:colOff>1252428</xdr:colOff>
      <xdr:row>7</xdr:row>
      <xdr:rowOff>15353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429" y="231479"/>
          <a:ext cx="4338674" cy="1180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4"/>
  <sheetViews>
    <sheetView showGridLines="0" tabSelected="1" zoomScaleNormal="100" workbookViewId="0">
      <selection activeCell="A4" sqref="A4:Y4"/>
    </sheetView>
  </sheetViews>
  <sheetFormatPr baseColWidth="10" defaultColWidth="10.85546875" defaultRowHeight="15" x14ac:dyDescent="0.25"/>
  <cols>
    <col min="1" max="1" width="5.5703125" style="3" customWidth="1"/>
    <col min="2" max="2" width="13.140625" style="21" customWidth="1"/>
    <col min="3" max="3" width="21.42578125" style="21" customWidth="1"/>
    <col min="4" max="4" width="11.28515625" style="3" customWidth="1"/>
    <col min="5" max="5" width="19.42578125" style="21" customWidth="1"/>
    <col min="6" max="6" width="10" style="21" hidden="1" customWidth="1"/>
    <col min="7" max="7" width="13.42578125" style="21" hidden="1" customWidth="1"/>
    <col min="8" max="8" width="20.28515625" style="21" hidden="1" customWidth="1"/>
    <col min="9" max="9" width="12.5703125" style="21" hidden="1" customWidth="1"/>
    <col min="10" max="10" width="15" style="44" hidden="1" customWidth="1"/>
    <col min="11" max="11" width="12.7109375" style="21" hidden="1" customWidth="1"/>
    <col min="12" max="12" width="29.28515625" style="3" customWidth="1"/>
    <col min="13" max="13" width="12.42578125" style="3" hidden="1" customWidth="1"/>
    <col min="14" max="14" width="13.28515625" style="3" hidden="1" customWidth="1"/>
    <col min="15" max="15" width="9.5703125" style="3" customWidth="1"/>
    <col min="16" max="16" width="9.7109375" style="21" customWidth="1"/>
    <col min="17" max="17" width="19.5703125" style="21" customWidth="1"/>
    <col min="18" max="18" width="17.42578125" style="1" customWidth="1"/>
    <col min="19" max="19" width="18.42578125" style="3" customWidth="1"/>
    <col min="20" max="20" width="18.28515625" style="3" customWidth="1"/>
    <col min="21" max="21" width="17.140625" style="3" customWidth="1"/>
    <col min="22" max="22" width="20.42578125" style="3" customWidth="1"/>
    <col min="23" max="23" width="17.42578125" style="3" customWidth="1"/>
    <col min="24" max="24" width="18.140625" style="3" customWidth="1"/>
    <col min="25" max="25" width="18.42578125" style="3" customWidth="1"/>
    <col min="26" max="16384" width="10.85546875" style="3"/>
  </cols>
  <sheetData>
    <row r="1" spans="1:26" x14ac:dyDescent="0.25">
      <c r="A1" s="27"/>
      <c r="B1" s="28"/>
      <c r="C1" s="28"/>
      <c r="D1" s="27"/>
      <c r="E1" s="28"/>
      <c r="F1" s="28"/>
      <c r="G1" s="28"/>
      <c r="H1" s="28"/>
      <c r="I1" s="28"/>
      <c r="J1" s="41"/>
      <c r="K1" s="28"/>
      <c r="L1" s="27"/>
      <c r="M1" s="27"/>
      <c r="N1" s="27"/>
      <c r="O1" s="27"/>
      <c r="P1" s="28"/>
      <c r="Q1" s="28"/>
      <c r="R1" s="29"/>
      <c r="S1" s="27"/>
      <c r="T1" s="27"/>
      <c r="U1" s="27"/>
      <c r="V1" s="27"/>
      <c r="W1" s="27"/>
      <c r="X1" s="27"/>
      <c r="Y1" s="27"/>
    </row>
    <row r="2" spans="1:26" ht="19.5" customHeight="1" x14ac:dyDescent="0.25">
      <c r="A2" s="27"/>
      <c r="B2" s="28"/>
      <c r="C2" s="28"/>
      <c r="D2" s="27"/>
      <c r="E2" s="28"/>
      <c r="F2" s="28"/>
      <c r="G2" s="28"/>
      <c r="H2" s="28"/>
      <c r="I2" s="28"/>
      <c r="J2" s="41"/>
      <c r="K2" s="28"/>
      <c r="L2" s="27"/>
      <c r="M2" s="27"/>
      <c r="N2" s="27"/>
      <c r="O2" s="27"/>
      <c r="P2" s="28"/>
      <c r="Q2" s="28"/>
      <c r="R2" s="29"/>
      <c r="S2" s="27"/>
      <c r="T2" s="27"/>
      <c r="U2" s="27"/>
      <c r="V2" s="27"/>
      <c r="W2" s="27"/>
      <c r="X2" s="27"/>
      <c r="Y2" s="27"/>
    </row>
    <row r="3" spans="1:26" x14ac:dyDescent="0.2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6"/>
    </row>
    <row r="4" spans="1:26" x14ac:dyDescent="0.25">
      <c r="A4" s="133" t="s">
        <v>47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6"/>
    </row>
    <row r="5" spans="1:26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7"/>
    </row>
    <row r="6" spans="1:26" x14ac:dyDescent="0.25">
      <c r="A6" s="135" t="s">
        <v>44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8"/>
    </row>
    <row r="7" spans="1:26" x14ac:dyDescent="0.25">
      <c r="A7" s="30"/>
      <c r="B7" s="30"/>
      <c r="C7" s="30"/>
      <c r="D7" s="30"/>
      <c r="E7" s="30"/>
      <c r="F7" s="30"/>
      <c r="G7" s="30"/>
      <c r="H7" s="30"/>
      <c r="I7" s="30"/>
      <c r="J7" s="42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8"/>
    </row>
    <row r="8" spans="1:26" x14ac:dyDescent="0.25">
      <c r="A8" s="31"/>
      <c r="B8" s="31"/>
      <c r="C8" s="31"/>
      <c r="D8" s="31"/>
      <c r="E8" s="31"/>
      <c r="F8" s="31"/>
      <c r="G8" s="31"/>
      <c r="H8" s="31"/>
      <c r="I8" s="31"/>
      <c r="J8" s="43"/>
      <c r="K8" s="31"/>
      <c r="L8" s="31"/>
      <c r="M8" s="31"/>
      <c r="N8" s="31"/>
      <c r="O8" s="31"/>
      <c r="P8" s="31"/>
      <c r="Q8" s="31"/>
      <c r="R8" s="33"/>
      <c r="S8" s="34"/>
      <c r="T8" s="34"/>
      <c r="U8" s="34"/>
      <c r="V8" s="34"/>
      <c r="W8" s="34"/>
      <c r="X8" s="34"/>
      <c r="Y8" s="34"/>
      <c r="Z8" s="8"/>
    </row>
    <row r="9" spans="1:26" ht="15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43"/>
      <c r="K9" s="31"/>
      <c r="L9" s="31"/>
      <c r="M9" s="31"/>
      <c r="N9" s="31"/>
      <c r="O9" s="31"/>
      <c r="P9" s="31"/>
      <c r="Q9" s="31"/>
      <c r="R9" s="33"/>
      <c r="S9" s="34"/>
      <c r="T9" s="34"/>
      <c r="U9" s="34"/>
      <c r="V9" s="34"/>
      <c r="W9" s="34"/>
      <c r="X9" s="34"/>
      <c r="Y9" s="34"/>
      <c r="Z9" s="45"/>
    </row>
    <row r="10" spans="1:26" ht="17.25" customHeight="1" thickBot="1" x14ac:dyDescent="0.3">
      <c r="A10" s="136" t="s">
        <v>22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45"/>
    </row>
    <row r="11" spans="1:26" ht="15.75" customHeight="1" thickBot="1" x14ac:dyDescent="0.3">
      <c r="A11" s="102" t="s">
        <v>5</v>
      </c>
      <c r="B11" s="102" t="s">
        <v>35</v>
      </c>
      <c r="C11" s="102" t="s">
        <v>36</v>
      </c>
      <c r="D11" s="102" t="s">
        <v>4</v>
      </c>
      <c r="E11" s="102" t="s">
        <v>21</v>
      </c>
      <c r="F11" s="107" t="s">
        <v>38</v>
      </c>
      <c r="G11" s="109" t="s">
        <v>39</v>
      </c>
      <c r="H11" s="109" t="s">
        <v>40</v>
      </c>
      <c r="I11" s="109" t="s">
        <v>41</v>
      </c>
      <c r="J11" s="120" t="s">
        <v>42</v>
      </c>
      <c r="K11" s="122" t="s">
        <v>43</v>
      </c>
      <c r="L11" s="102" t="s">
        <v>3</v>
      </c>
      <c r="M11" s="129" t="s">
        <v>28</v>
      </c>
      <c r="N11" s="102" t="s">
        <v>44</v>
      </c>
      <c r="O11" s="131" t="s">
        <v>7</v>
      </c>
      <c r="P11" s="111" t="s">
        <v>9</v>
      </c>
      <c r="Q11" s="111" t="s">
        <v>12</v>
      </c>
      <c r="R11" s="124" t="s">
        <v>13</v>
      </c>
      <c r="S11" s="111" t="s">
        <v>10</v>
      </c>
      <c r="T11" s="113" t="s">
        <v>15</v>
      </c>
      <c r="U11" s="115" t="s">
        <v>16</v>
      </c>
      <c r="V11" s="116"/>
      <c r="W11" s="117"/>
      <c r="X11" s="127" t="s">
        <v>19</v>
      </c>
      <c r="Y11" s="102" t="s">
        <v>20</v>
      </c>
      <c r="Z11" s="45"/>
    </row>
    <row r="12" spans="1:26" ht="16.5" thickBot="1" x14ac:dyDescent="0.3">
      <c r="A12" s="103"/>
      <c r="B12" s="103"/>
      <c r="C12" s="103"/>
      <c r="D12" s="103"/>
      <c r="E12" s="103"/>
      <c r="F12" s="108"/>
      <c r="G12" s="110"/>
      <c r="H12" s="110"/>
      <c r="I12" s="110"/>
      <c r="J12" s="121"/>
      <c r="K12" s="123"/>
      <c r="L12" s="103"/>
      <c r="M12" s="130"/>
      <c r="N12" s="103"/>
      <c r="O12" s="132"/>
      <c r="P12" s="112"/>
      <c r="Q12" s="126"/>
      <c r="R12" s="125"/>
      <c r="S12" s="119"/>
      <c r="T12" s="114"/>
      <c r="U12" s="71">
        <v>201</v>
      </c>
      <c r="V12" s="71">
        <v>102</v>
      </c>
      <c r="W12" s="72" t="s">
        <v>30</v>
      </c>
      <c r="X12" s="128"/>
      <c r="Y12" s="103"/>
      <c r="Z12" s="45"/>
    </row>
    <row r="13" spans="1:26" ht="33.75" customHeight="1" x14ac:dyDescent="0.25">
      <c r="A13" s="103"/>
      <c r="B13" s="103"/>
      <c r="C13" s="103"/>
      <c r="D13" s="103"/>
      <c r="E13" s="103"/>
      <c r="F13" s="108"/>
      <c r="G13" s="110"/>
      <c r="H13" s="110"/>
      <c r="I13" s="110"/>
      <c r="J13" s="121"/>
      <c r="K13" s="123"/>
      <c r="L13" s="103"/>
      <c r="M13" s="130"/>
      <c r="N13" s="103"/>
      <c r="O13" s="132"/>
      <c r="P13" s="112"/>
      <c r="Q13" s="73" t="s">
        <v>31</v>
      </c>
      <c r="R13" s="74" t="s">
        <v>11</v>
      </c>
      <c r="S13" s="75" t="s">
        <v>6</v>
      </c>
      <c r="T13" s="114"/>
      <c r="U13" s="76" t="s">
        <v>17</v>
      </c>
      <c r="V13" s="76" t="s">
        <v>34</v>
      </c>
      <c r="W13" s="76" t="s">
        <v>18</v>
      </c>
      <c r="X13" s="128"/>
      <c r="Y13" s="103"/>
      <c r="Z13" s="45"/>
    </row>
    <row r="14" spans="1:26" ht="15.75" x14ac:dyDescent="0.25">
      <c r="A14" s="77">
        <v>1</v>
      </c>
      <c r="B14" s="78">
        <v>9901563258</v>
      </c>
      <c r="C14" s="79" t="s">
        <v>46</v>
      </c>
      <c r="D14" s="80" t="s">
        <v>0</v>
      </c>
      <c r="E14" s="81" t="s">
        <v>14</v>
      </c>
      <c r="F14" s="81"/>
      <c r="G14" s="81"/>
      <c r="H14" s="82"/>
      <c r="I14" s="81"/>
      <c r="J14" s="83"/>
      <c r="K14" s="81"/>
      <c r="L14" s="84" t="s">
        <v>45</v>
      </c>
      <c r="M14" s="85"/>
      <c r="N14" s="86"/>
      <c r="O14" s="87">
        <v>71.400000000000006</v>
      </c>
      <c r="P14" s="79">
        <v>31</v>
      </c>
      <c r="Q14" s="88">
        <v>836.6</v>
      </c>
      <c r="R14" s="89">
        <f>+O14*P14</f>
        <v>2213.4</v>
      </c>
      <c r="S14" s="90">
        <v>250</v>
      </c>
      <c r="T14" s="91">
        <f t="shared" ref="T14" si="0">Q14+R14+S14</f>
        <v>3300</v>
      </c>
      <c r="U14" s="92">
        <f t="shared" ref="U14" si="1">ROUND((Q14+R14)*4.83%,2)</f>
        <v>147.32</v>
      </c>
      <c r="V14" s="92">
        <v>0</v>
      </c>
      <c r="W14" s="92">
        <v>0</v>
      </c>
      <c r="X14" s="92">
        <f t="shared" ref="X14" si="2">ROUND(SUM(U14:W14),2)</f>
        <v>147.32</v>
      </c>
      <c r="Y14" s="93">
        <f t="shared" ref="Y14" si="3">ROUND(T14-X14,2)</f>
        <v>3152.68</v>
      </c>
      <c r="Z14" s="45"/>
    </row>
    <row r="15" spans="1:26" ht="15.75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95"/>
      <c r="K15" s="94"/>
      <c r="L15" s="94"/>
      <c r="M15" s="94"/>
      <c r="N15" s="94"/>
      <c r="O15" s="94"/>
      <c r="P15" s="94"/>
      <c r="Q15" s="96"/>
      <c r="R15" s="96"/>
      <c r="S15" s="97"/>
      <c r="T15" s="98"/>
      <c r="U15" s="98"/>
      <c r="V15" s="98"/>
      <c r="W15" s="98"/>
      <c r="X15" s="97"/>
      <c r="Y15" s="97"/>
      <c r="Z15" s="45"/>
    </row>
    <row r="16" spans="1:26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50"/>
      <c r="R16" s="50"/>
      <c r="S16" s="51"/>
      <c r="T16" s="51"/>
      <c r="U16" s="51"/>
      <c r="V16" s="51"/>
      <c r="W16" s="51"/>
      <c r="X16" s="51"/>
      <c r="Y16" s="51"/>
      <c r="Z16" s="45"/>
    </row>
    <row r="17" spans="1:26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47"/>
      <c r="R17" s="47"/>
      <c r="S17" s="48"/>
      <c r="T17" s="48"/>
      <c r="U17" s="48"/>
      <c r="V17" s="48"/>
      <c r="W17" s="48"/>
      <c r="X17" s="48"/>
      <c r="Y17" s="48"/>
      <c r="Z17" s="45"/>
    </row>
    <row r="18" spans="1:26" ht="15.75" customHeight="1" x14ac:dyDescent="0.25">
      <c r="A18" s="27"/>
      <c r="B18" s="28"/>
      <c r="C18" s="28"/>
      <c r="D18" s="27"/>
      <c r="E18" s="28"/>
      <c r="F18" s="28"/>
      <c r="G18" s="28"/>
      <c r="H18" s="28"/>
      <c r="I18" s="28"/>
      <c r="J18" s="41"/>
      <c r="K18" s="28"/>
      <c r="L18" s="27"/>
      <c r="M18" s="27"/>
      <c r="N18" s="27"/>
      <c r="O18" s="27"/>
      <c r="P18" s="35"/>
      <c r="Q18" s="28"/>
      <c r="R18" s="29"/>
      <c r="S18" s="27"/>
      <c r="T18" s="27"/>
      <c r="U18" s="27"/>
      <c r="V18" s="27"/>
      <c r="W18" s="27"/>
      <c r="X18" s="36"/>
      <c r="Y18" s="27"/>
      <c r="Z18" s="45"/>
    </row>
    <row r="19" spans="1:26" x14ac:dyDescent="0.25">
      <c r="A19" s="27"/>
      <c r="B19" s="28"/>
      <c r="C19" s="28"/>
      <c r="D19" s="27"/>
      <c r="E19" s="28"/>
      <c r="F19" s="28"/>
      <c r="G19" s="28"/>
      <c r="H19" s="28"/>
      <c r="I19" s="28"/>
      <c r="J19" s="41"/>
      <c r="K19" s="28"/>
      <c r="L19" s="27"/>
      <c r="M19" s="27"/>
      <c r="N19" s="27"/>
      <c r="O19" s="27"/>
      <c r="P19" s="35"/>
      <c r="Q19" s="28"/>
      <c r="R19" s="29"/>
      <c r="S19" s="27"/>
      <c r="T19" s="27"/>
      <c r="U19" s="27"/>
      <c r="V19" s="27"/>
      <c r="W19" s="27"/>
      <c r="X19" s="36"/>
      <c r="Y19" s="27"/>
      <c r="Z19" s="45"/>
    </row>
    <row r="20" spans="1:26" x14ac:dyDescent="0.25">
      <c r="A20" s="27"/>
      <c r="B20" s="28"/>
      <c r="C20" s="28"/>
      <c r="D20" s="27"/>
      <c r="E20" s="28"/>
      <c r="F20" s="28"/>
      <c r="G20" s="28"/>
      <c r="H20" s="28"/>
      <c r="I20" s="28"/>
      <c r="J20" s="41"/>
      <c r="K20" s="28"/>
      <c r="L20" s="27"/>
      <c r="M20" s="27"/>
      <c r="N20" s="27"/>
      <c r="O20" s="27"/>
      <c r="P20" s="35"/>
      <c r="Q20" s="28"/>
      <c r="R20" s="29"/>
      <c r="S20" s="27"/>
      <c r="T20" s="27"/>
      <c r="U20" s="27"/>
      <c r="V20" s="27"/>
      <c r="W20" s="27"/>
      <c r="X20" s="36"/>
      <c r="Y20" s="27"/>
      <c r="Z20" s="45"/>
    </row>
    <row r="21" spans="1:26" x14ac:dyDescent="0.25">
      <c r="A21" s="27"/>
      <c r="B21" s="28"/>
      <c r="C21" s="28"/>
      <c r="D21" s="27"/>
      <c r="E21" s="28"/>
      <c r="F21" s="28"/>
      <c r="G21" s="28"/>
      <c r="H21" s="28"/>
      <c r="I21" s="28"/>
      <c r="J21" s="41"/>
      <c r="K21" s="28"/>
      <c r="L21" s="27"/>
      <c r="M21" s="27"/>
      <c r="N21" s="27"/>
      <c r="O21" s="27"/>
      <c r="P21" s="35"/>
      <c r="Q21" s="28"/>
      <c r="R21" s="29"/>
      <c r="S21" s="27"/>
      <c r="T21" s="27"/>
      <c r="U21" s="27"/>
      <c r="V21" s="27"/>
      <c r="W21" s="27"/>
      <c r="X21" s="36"/>
      <c r="Y21" s="27"/>
      <c r="Z21" s="45"/>
    </row>
    <row r="22" spans="1:26" x14ac:dyDescent="0.25">
      <c r="A22" s="27"/>
      <c r="B22" s="28"/>
      <c r="C22" s="28"/>
      <c r="D22" s="27"/>
      <c r="E22" s="28"/>
      <c r="F22" s="28"/>
      <c r="G22" s="28"/>
      <c r="H22" s="28"/>
      <c r="I22" s="28"/>
      <c r="J22" s="41"/>
      <c r="K22" s="28"/>
      <c r="L22" s="27"/>
      <c r="M22" s="27"/>
      <c r="N22" s="27"/>
      <c r="O22" s="27"/>
      <c r="P22" s="35"/>
      <c r="Q22" s="28"/>
      <c r="R22" s="29"/>
      <c r="S22" s="27"/>
      <c r="T22" s="27"/>
      <c r="U22" s="27"/>
      <c r="V22" s="27"/>
      <c r="W22" s="27"/>
      <c r="X22" s="36"/>
      <c r="Y22" s="27"/>
      <c r="Z22" s="45"/>
    </row>
    <row r="23" spans="1:26" x14ac:dyDescent="0.25">
      <c r="A23" s="27"/>
      <c r="B23" s="28"/>
      <c r="C23" s="28"/>
      <c r="D23" s="27"/>
      <c r="E23" s="28"/>
      <c r="F23" s="28"/>
      <c r="G23" s="28"/>
      <c r="H23" s="28"/>
      <c r="I23" s="28"/>
      <c r="J23" s="41"/>
      <c r="K23" s="28"/>
      <c r="L23" s="27"/>
      <c r="M23" s="27"/>
      <c r="N23" s="27"/>
      <c r="O23" s="27"/>
      <c r="P23" s="35"/>
      <c r="Q23" s="28"/>
      <c r="R23" s="29"/>
      <c r="S23" s="27"/>
      <c r="T23" s="27"/>
      <c r="U23" s="27"/>
      <c r="V23" s="27"/>
      <c r="W23" s="27"/>
      <c r="X23" s="36"/>
      <c r="Y23" s="27"/>
      <c r="Z23" s="45"/>
    </row>
    <row r="24" spans="1:26" x14ac:dyDescent="0.25">
      <c r="A24" s="27"/>
      <c r="B24" s="28"/>
      <c r="C24" s="28"/>
      <c r="D24" s="27"/>
      <c r="E24" s="28"/>
      <c r="F24" s="28"/>
      <c r="G24" s="28"/>
      <c r="H24" s="28"/>
      <c r="I24" s="28"/>
      <c r="J24" s="41"/>
      <c r="K24" s="28"/>
      <c r="L24" s="27"/>
      <c r="M24" s="27"/>
      <c r="N24" s="27"/>
      <c r="O24" s="27"/>
      <c r="P24" s="35"/>
      <c r="Q24" s="28"/>
      <c r="R24" s="29"/>
      <c r="S24" s="27"/>
      <c r="T24" s="27"/>
      <c r="U24" s="27"/>
      <c r="V24" s="27"/>
      <c r="W24" s="27"/>
      <c r="X24" s="27"/>
      <c r="Y24" s="27"/>
      <c r="Z24" s="45"/>
    </row>
    <row r="25" spans="1:26" x14ac:dyDescent="0.25">
      <c r="A25" s="27"/>
      <c r="B25" s="28"/>
      <c r="C25" s="28"/>
      <c r="D25" s="27"/>
      <c r="E25" s="28"/>
      <c r="F25" s="28"/>
      <c r="G25" s="28"/>
      <c r="H25" s="28"/>
      <c r="I25" s="28"/>
      <c r="J25" s="41"/>
      <c r="K25" s="28"/>
      <c r="L25" s="27"/>
      <c r="M25" s="27"/>
      <c r="N25" s="27"/>
      <c r="O25" s="27"/>
      <c r="P25" s="35"/>
      <c r="Q25" s="28"/>
      <c r="R25" s="29"/>
      <c r="S25" s="27"/>
      <c r="T25" s="27"/>
      <c r="U25" s="27"/>
      <c r="V25" s="27"/>
      <c r="W25" s="27"/>
      <c r="X25" s="27"/>
      <c r="Y25" s="27"/>
      <c r="Z25" s="45"/>
    </row>
    <row r="26" spans="1:26" ht="18.75" x14ac:dyDescent="0.3">
      <c r="A26" s="52"/>
      <c r="B26" s="53"/>
      <c r="C26" s="53"/>
      <c r="D26" s="52"/>
      <c r="E26" s="53"/>
      <c r="F26" s="53"/>
      <c r="G26" s="53"/>
      <c r="H26" s="53"/>
      <c r="I26" s="53"/>
      <c r="J26" s="54"/>
      <c r="K26" s="53"/>
      <c r="L26" s="52"/>
      <c r="M26" s="52"/>
      <c r="N26" s="52"/>
      <c r="O26" s="52"/>
      <c r="P26" s="53"/>
      <c r="Q26" s="53"/>
      <c r="R26" s="55"/>
      <c r="S26" s="56"/>
      <c r="T26" s="56"/>
      <c r="U26" s="57"/>
      <c r="V26" s="52"/>
      <c r="W26" s="52"/>
      <c r="X26" s="52"/>
      <c r="Y26" s="27"/>
      <c r="Z26" s="45"/>
    </row>
    <row r="27" spans="1:26" ht="18.75" x14ac:dyDescent="0.3">
      <c r="A27" s="52"/>
      <c r="B27" s="53"/>
      <c r="C27" s="58" t="s">
        <v>24</v>
      </c>
      <c r="D27" s="59"/>
      <c r="E27" s="60"/>
      <c r="F27" s="61"/>
      <c r="G27" s="61"/>
      <c r="H27" s="61"/>
      <c r="I27" s="61"/>
      <c r="J27" s="62"/>
      <c r="K27" s="61"/>
      <c r="L27" s="53"/>
      <c r="M27" s="52"/>
      <c r="N27" s="52"/>
      <c r="O27" s="52"/>
      <c r="P27" s="53"/>
      <c r="Q27" s="53"/>
      <c r="R27" s="63"/>
      <c r="S27" s="64"/>
      <c r="T27" s="64"/>
      <c r="U27" s="64" t="s">
        <v>26</v>
      </c>
      <c r="V27" s="52"/>
      <c r="W27" s="52"/>
      <c r="X27" s="65"/>
      <c r="Y27" s="27"/>
      <c r="Z27" s="45"/>
    </row>
    <row r="28" spans="1:26" ht="18.75" x14ac:dyDescent="0.3">
      <c r="A28" s="52"/>
      <c r="B28" s="53"/>
      <c r="C28" s="53"/>
      <c r="D28" s="118" t="s">
        <v>37</v>
      </c>
      <c r="E28" s="118"/>
      <c r="F28" s="66"/>
      <c r="G28" s="66"/>
      <c r="H28" s="66"/>
      <c r="I28" s="66"/>
      <c r="J28" s="67"/>
      <c r="K28" s="66"/>
      <c r="L28" s="68"/>
      <c r="M28" s="52"/>
      <c r="N28" s="52"/>
      <c r="O28" s="52"/>
      <c r="P28" s="53"/>
      <c r="Q28" s="53"/>
      <c r="R28" s="55"/>
      <c r="S28" s="99"/>
      <c r="T28" s="99"/>
      <c r="U28" s="99"/>
      <c r="V28" s="100" t="s">
        <v>32</v>
      </c>
      <c r="W28" s="100"/>
      <c r="X28" s="100"/>
      <c r="Y28" s="27"/>
      <c r="Z28" s="45"/>
    </row>
    <row r="29" spans="1:26" s="14" customFormat="1" ht="18.75" x14ac:dyDescent="0.3">
      <c r="A29" s="52"/>
      <c r="B29" s="53"/>
      <c r="C29" s="53"/>
      <c r="D29" s="101" t="s">
        <v>29</v>
      </c>
      <c r="E29" s="101"/>
      <c r="F29" s="69"/>
      <c r="G29" s="69"/>
      <c r="H29" s="69"/>
      <c r="I29" s="69"/>
      <c r="J29" s="70"/>
      <c r="K29" s="69"/>
      <c r="L29" s="68"/>
      <c r="M29" s="52"/>
      <c r="N29" s="52"/>
      <c r="O29" s="52"/>
      <c r="P29" s="53"/>
      <c r="Q29" s="53"/>
      <c r="R29" s="55"/>
      <c r="S29" s="99"/>
      <c r="T29" s="99"/>
      <c r="U29" s="99"/>
      <c r="V29" s="99" t="s">
        <v>33</v>
      </c>
      <c r="W29" s="99"/>
      <c r="X29" s="99"/>
      <c r="Y29" s="27"/>
      <c r="Z29" s="45"/>
    </row>
    <row r="30" spans="1:26" s="14" customFormat="1" ht="18.75" x14ac:dyDescent="0.3">
      <c r="A30" s="52"/>
      <c r="B30" s="53"/>
      <c r="C30" s="53"/>
      <c r="D30" s="101" t="s">
        <v>25</v>
      </c>
      <c r="E30" s="101"/>
      <c r="F30" s="69"/>
      <c r="G30" s="69"/>
      <c r="H30" s="69"/>
      <c r="I30" s="69"/>
      <c r="J30" s="70"/>
      <c r="K30" s="69"/>
      <c r="L30" s="68"/>
      <c r="M30" s="52"/>
      <c r="N30" s="52"/>
      <c r="O30" s="52"/>
      <c r="P30" s="53"/>
      <c r="Q30" s="53"/>
      <c r="R30" s="55"/>
      <c r="S30" s="99"/>
      <c r="T30" s="99"/>
      <c r="U30" s="99"/>
      <c r="V30" s="99" t="s">
        <v>25</v>
      </c>
      <c r="W30" s="99"/>
      <c r="X30" s="99"/>
      <c r="Y30" s="27"/>
      <c r="Z30" s="45"/>
    </row>
    <row r="31" spans="1:26" s="14" customFormat="1" x14ac:dyDescent="0.25">
      <c r="A31" s="27"/>
      <c r="B31" s="28"/>
      <c r="C31" s="28"/>
      <c r="D31" s="37"/>
      <c r="E31" s="106"/>
      <c r="F31" s="106"/>
      <c r="G31" s="106"/>
      <c r="H31" s="106"/>
      <c r="I31" s="106"/>
      <c r="J31" s="106"/>
      <c r="K31" s="106"/>
      <c r="L31" s="106"/>
      <c r="M31" s="38"/>
      <c r="N31" s="38"/>
      <c r="O31" s="39"/>
      <c r="P31" s="37"/>
      <c r="Q31" s="37"/>
      <c r="R31" s="40"/>
      <c r="S31" s="106"/>
      <c r="T31" s="106"/>
      <c r="U31" s="106"/>
      <c r="V31" s="38"/>
      <c r="W31" s="27"/>
      <c r="X31" s="27"/>
      <c r="Y31" s="27"/>
      <c r="Z31" s="45"/>
    </row>
    <row r="32" spans="1:26" s="14" customFormat="1" x14ac:dyDescent="0.25">
      <c r="A32" s="27"/>
      <c r="B32" s="28"/>
      <c r="C32" s="28"/>
      <c r="D32" s="37"/>
      <c r="E32" s="105"/>
      <c r="F32" s="105"/>
      <c r="G32" s="105"/>
      <c r="H32" s="105"/>
      <c r="I32" s="105"/>
      <c r="J32" s="105"/>
      <c r="K32" s="105"/>
      <c r="L32" s="105"/>
      <c r="M32" s="37"/>
      <c r="N32" s="37"/>
      <c r="O32" s="39"/>
      <c r="P32" s="37"/>
      <c r="Q32" s="37"/>
      <c r="R32" s="40"/>
      <c r="S32" s="105"/>
      <c r="T32" s="105"/>
      <c r="U32" s="105"/>
      <c r="V32" s="37"/>
      <c r="W32" s="27"/>
      <c r="X32" s="27"/>
      <c r="Y32" s="27"/>
      <c r="Z32" s="45"/>
    </row>
    <row r="33" spans="1:26" x14ac:dyDescent="0.25">
      <c r="D33" s="25"/>
      <c r="E33" s="104"/>
      <c r="F33" s="104"/>
      <c r="G33" s="104"/>
      <c r="H33" s="104"/>
      <c r="I33" s="104"/>
      <c r="J33" s="104"/>
      <c r="K33" s="104"/>
      <c r="L33" s="104"/>
      <c r="M33" s="25"/>
      <c r="N33" s="26"/>
      <c r="O33" s="23"/>
      <c r="P33" s="25"/>
      <c r="Q33" s="25"/>
      <c r="R33" s="24"/>
      <c r="S33" s="104"/>
      <c r="T33" s="104"/>
      <c r="U33" s="104"/>
      <c r="V33" s="25"/>
      <c r="Z33" s="45"/>
    </row>
    <row r="34" spans="1:26" ht="15" customHeight="1" x14ac:dyDescent="0.25">
      <c r="Z34" s="45"/>
    </row>
    <row r="35" spans="1:26" ht="15" customHeight="1" x14ac:dyDescent="0.25">
      <c r="Z35" s="45"/>
    </row>
    <row r="36" spans="1:26" ht="15" customHeight="1" x14ac:dyDescent="0.25">
      <c r="Z36" s="45"/>
    </row>
    <row r="37" spans="1:26" ht="15" customHeight="1" x14ac:dyDescent="0.25">
      <c r="Z37" s="45"/>
    </row>
    <row r="38" spans="1:26" x14ac:dyDescent="0.25">
      <c r="Z38" s="45"/>
    </row>
    <row r="39" spans="1:26" ht="15" customHeight="1" x14ac:dyDescent="0.25">
      <c r="Z39" s="45"/>
    </row>
    <row r="40" spans="1:26" ht="16.5" customHeight="1" x14ac:dyDescent="0.25">
      <c r="Z40" s="45"/>
    </row>
    <row r="41" spans="1:26" ht="57" customHeight="1" x14ac:dyDescent="0.25">
      <c r="Z41" s="45"/>
    </row>
    <row r="42" spans="1:26" x14ac:dyDescent="0.25">
      <c r="Z42" s="45"/>
    </row>
    <row r="43" spans="1:26" x14ac:dyDescent="0.25">
      <c r="Z43" s="45"/>
    </row>
    <row r="44" spans="1:26" x14ac:dyDescent="0.25">
      <c r="Z44" s="45"/>
    </row>
    <row r="45" spans="1:26" ht="17.25" customHeight="1" x14ac:dyDescent="0.25">
      <c r="Z45" s="45"/>
    </row>
    <row r="46" spans="1:26" s="14" customFormat="1" x14ac:dyDescent="0.25">
      <c r="A46" s="3"/>
      <c r="B46" s="21"/>
      <c r="C46" s="21"/>
      <c r="D46" s="3"/>
      <c r="E46" s="21"/>
      <c r="F46" s="21"/>
      <c r="G46" s="21"/>
      <c r="H46" s="21"/>
      <c r="I46" s="21"/>
      <c r="J46" s="44"/>
      <c r="K46" s="21"/>
      <c r="L46" s="3"/>
      <c r="M46" s="3"/>
      <c r="N46" s="3"/>
      <c r="O46" s="3"/>
      <c r="P46" s="21"/>
      <c r="Q46" s="21"/>
      <c r="R46" s="1"/>
      <c r="S46" s="3"/>
      <c r="T46" s="3"/>
      <c r="U46" s="3"/>
      <c r="V46" s="3"/>
      <c r="W46" s="3"/>
      <c r="X46" s="3"/>
      <c r="Y46" s="3"/>
      <c r="Z46" s="45"/>
    </row>
    <row r="47" spans="1:26" x14ac:dyDescent="0.25">
      <c r="Z47" s="45"/>
    </row>
    <row r="48" spans="1:26" x14ac:dyDescent="0.25">
      <c r="Z48" s="45"/>
    </row>
    <row r="49" spans="26:26" ht="15.75" customHeight="1" x14ac:dyDescent="0.25">
      <c r="Z49" s="45"/>
    </row>
    <row r="50" spans="26:26" x14ac:dyDescent="0.25">
      <c r="Z50" s="45"/>
    </row>
    <row r="51" spans="26:26" x14ac:dyDescent="0.25">
      <c r="Z51" s="45"/>
    </row>
    <row r="52" spans="26:26" x14ac:dyDescent="0.25">
      <c r="Z52" s="45"/>
    </row>
    <row r="53" spans="26:26" x14ac:dyDescent="0.25">
      <c r="Z53" s="45"/>
    </row>
    <row r="54" spans="26:26" x14ac:dyDescent="0.25">
      <c r="Z54" s="45"/>
    </row>
    <row r="55" spans="26:26" x14ac:dyDescent="0.25">
      <c r="Z55" s="45"/>
    </row>
    <row r="56" spans="26:26" x14ac:dyDescent="0.25">
      <c r="Z56" s="45"/>
    </row>
    <row r="57" spans="26:26" x14ac:dyDescent="0.25">
      <c r="Z57" s="45"/>
    </row>
    <row r="58" spans="26:26" x14ac:dyDescent="0.25">
      <c r="Z58" s="45"/>
    </row>
    <row r="59" spans="26:26" x14ac:dyDescent="0.25">
      <c r="Z59" s="45"/>
    </row>
    <row r="60" spans="26:26" x14ac:dyDescent="0.25">
      <c r="Z60" s="45"/>
    </row>
    <row r="61" spans="26:26" x14ac:dyDescent="0.25">
      <c r="Z61" s="45"/>
    </row>
    <row r="62" spans="26:26" x14ac:dyDescent="0.25">
      <c r="Z62" s="45"/>
    </row>
    <row r="63" spans="26:26" x14ac:dyDescent="0.25">
      <c r="Z63" s="45"/>
    </row>
    <row r="64" spans="26:26" x14ac:dyDescent="0.25">
      <c r="Z64" s="45"/>
    </row>
    <row r="65" spans="1:26" s="14" customFormat="1" x14ac:dyDescent="0.25">
      <c r="A65" s="3"/>
      <c r="B65" s="21"/>
      <c r="C65" s="21"/>
      <c r="D65" s="3"/>
      <c r="E65" s="21"/>
      <c r="F65" s="21"/>
      <c r="G65" s="21"/>
      <c r="H65" s="21"/>
      <c r="I65" s="21"/>
      <c r="J65" s="44"/>
      <c r="K65" s="21"/>
      <c r="L65" s="3"/>
      <c r="M65" s="3"/>
      <c r="N65" s="3"/>
      <c r="O65" s="3"/>
      <c r="P65" s="21"/>
      <c r="Q65" s="21"/>
      <c r="R65" s="1"/>
      <c r="S65" s="3"/>
      <c r="T65" s="3"/>
      <c r="U65" s="3"/>
      <c r="V65" s="3"/>
      <c r="W65" s="3"/>
      <c r="X65" s="3"/>
      <c r="Y65" s="3"/>
      <c r="Z65" s="45"/>
    </row>
    <row r="66" spans="1:26" s="14" customFormat="1" x14ac:dyDescent="0.25">
      <c r="A66" s="3"/>
      <c r="B66" s="21"/>
      <c r="C66" s="21"/>
      <c r="D66" s="3"/>
      <c r="E66" s="21"/>
      <c r="F66" s="21"/>
      <c r="G66" s="21"/>
      <c r="H66" s="21"/>
      <c r="I66" s="21"/>
      <c r="J66" s="44"/>
      <c r="K66" s="21"/>
      <c r="L66" s="3"/>
      <c r="M66" s="3"/>
      <c r="N66" s="3"/>
      <c r="O66" s="3"/>
      <c r="P66" s="21"/>
      <c r="Q66" s="21"/>
      <c r="R66" s="1"/>
      <c r="S66" s="3"/>
      <c r="T66" s="3"/>
      <c r="U66" s="3"/>
      <c r="V66" s="3"/>
      <c r="W66" s="3"/>
      <c r="X66" s="3"/>
      <c r="Y66" s="3"/>
      <c r="Z66" s="45"/>
    </row>
    <row r="67" spans="1:26" x14ac:dyDescent="0.25">
      <c r="Z67" s="45"/>
    </row>
    <row r="68" spans="1:26" x14ac:dyDescent="0.25">
      <c r="Z68" s="45"/>
    </row>
    <row r="69" spans="1:26" x14ac:dyDescent="0.25">
      <c r="Z69" s="45"/>
    </row>
    <row r="70" spans="1:26" x14ac:dyDescent="0.25">
      <c r="Z70" s="45"/>
    </row>
    <row r="71" spans="1:26" ht="15.75" customHeight="1" x14ac:dyDescent="0.25">
      <c r="Z71" s="45"/>
    </row>
    <row r="72" spans="1:26" x14ac:dyDescent="0.25">
      <c r="Z72" s="45"/>
    </row>
    <row r="73" spans="1:26" x14ac:dyDescent="0.25">
      <c r="Z73" s="45"/>
    </row>
    <row r="74" spans="1:26" ht="14.25" customHeight="1" x14ac:dyDescent="0.25">
      <c r="Z74" s="45"/>
    </row>
    <row r="75" spans="1:26" ht="14.25" customHeight="1" x14ac:dyDescent="0.25">
      <c r="Z75" s="45"/>
    </row>
    <row r="76" spans="1:26" ht="14.25" customHeight="1" x14ac:dyDescent="0.25">
      <c r="Z76" s="45"/>
    </row>
    <row r="77" spans="1:26" ht="14.25" customHeight="1" x14ac:dyDescent="0.25">
      <c r="Z77" s="45"/>
    </row>
    <row r="78" spans="1:26" ht="14.25" customHeight="1" x14ac:dyDescent="0.25">
      <c r="Z78" s="45"/>
    </row>
    <row r="79" spans="1:26" ht="14.25" customHeight="1" x14ac:dyDescent="0.25">
      <c r="Z79" s="45"/>
    </row>
    <row r="80" spans="1:26" ht="14.25" customHeight="1" x14ac:dyDescent="0.25">
      <c r="Z80" s="45"/>
    </row>
    <row r="81" spans="26:26" ht="14.25" customHeight="1" x14ac:dyDescent="0.25">
      <c r="Z81" s="45"/>
    </row>
    <row r="82" spans="26:26" ht="14.25" customHeight="1" x14ac:dyDescent="0.25">
      <c r="Z82" s="45"/>
    </row>
    <row r="83" spans="26:26" ht="14.25" customHeight="1" x14ac:dyDescent="0.25">
      <c r="Z83" s="45"/>
    </row>
    <row r="84" spans="26:26" ht="14.25" customHeight="1" x14ac:dyDescent="0.25">
      <c r="Z84" s="45"/>
    </row>
    <row r="85" spans="26:26" ht="14.25" customHeight="1" x14ac:dyDescent="0.25">
      <c r="Z85" s="45"/>
    </row>
    <row r="86" spans="26:26" ht="14.25" customHeight="1" x14ac:dyDescent="0.25">
      <c r="Z86" s="45"/>
    </row>
    <row r="87" spans="26:26" ht="14.25" customHeight="1" x14ac:dyDescent="0.25">
      <c r="Z87" s="45"/>
    </row>
    <row r="88" spans="26:26" ht="15.75" customHeight="1" x14ac:dyDescent="0.25">
      <c r="Z88" s="45"/>
    </row>
    <row r="89" spans="26:26" ht="12.75" customHeight="1" x14ac:dyDescent="0.25">
      <c r="Z89" s="45"/>
    </row>
    <row r="90" spans="26:26" ht="14.25" customHeight="1" x14ac:dyDescent="0.25">
      <c r="Z90" s="45"/>
    </row>
    <row r="91" spans="26:26" ht="14.25" customHeight="1" x14ac:dyDescent="0.25">
      <c r="Z91" s="45"/>
    </row>
    <row r="92" spans="26:26" ht="14.25" customHeight="1" x14ac:dyDescent="0.25">
      <c r="Z92" s="45"/>
    </row>
    <row r="93" spans="26:26" ht="14.25" customHeight="1" x14ac:dyDescent="0.25">
      <c r="Z93" s="45"/>
    </row>
    <row r="94" spans="26:26" ht="14.25" customHeight="1" x14ac:dyDescent="0.25">
      <c r="Z94" s="45"/>
    </row>
    <row r="95" spans="26:26" ht="14.25" customHeight="1" x14ac:dyDescent="0.25">
      <c r="Z95" s="45"/>
    </row>
    <row r="96" spans="26:26" ht="14.25" customHeight="1" x14ac:dyDescent="0.25">
      <c r="Z96" s="45"/>
    </row>
    <row r="97" spans="1:26" x14ac:dyDescent="0.25">
      <c r="Z97" s="45"/>
    </row>
    <row r="98" spans="1:26" x14ac:dyDescent="0.25">
      <c r="Z98" s="46"/>
    </row>
    <row r="99" spans="1:26" x14ac:dyDescent="0.25">
      <c r="Z99" s="45"/>
    </row>
    <row r="100" spans="1:26" x14ac:dyDescent="0.25">
      <c r="Z100" s="45"/>
    </row>
    <row r="101" spans="1:26" x14ac:dyDescent="0.25">
      <c r="Z101" s="45"/>
    </row>
    <row r="102" spans="1:26" x14ac:dyDescent="0.25">
      <c r="Z102" s="45"/>
    </row>
    <row r="103" spans="1:26" x14ac:dyDescent="0.25">
      <c r="Z103" s="45"/>
    </row>
    <row r="104" spans="1:26" ht="54.75" customHeight="1" x14ac:dyDescent="0.25">
      <c r="Z104" s="45"/>
    </row>
    <row r="105" spans="1:26" x14ac:dyDescent="0.25">
      <c r="Z105" s="45"/>
    </row>
    <row r="106" spans="1:26" s="14" customFormat="1" ht="15" customHeight="1" x14ac:dyDescent="0.25">
      <c r="A106" s="3"/>
      <c r="B106" s="21"/>
      <c r="C106" s="21"/>
      <c r="D106" s="3"/>
      <c r="E106" s="21"/>
      <c r="F106" s="21"/>
      <c r="G106" s="21"/>
      <c r="H106" s="21"/>
      <c r="I106" s="21"/>
      <c r="J106" s="44"/>
      <c r="K106" s="21"/>
      <c r="L106" s="3"/>
      <c r="M106" s="3"/>
      <c r="N106" s="3"/>
      <c r="O106" s="3"/>
      <c r="P106" s="21"/>
      <c r="Q106" s="21"/>
      <c r="R106" s="1"/>
      <c r="S106" s="3"/>
      <c r="T106" s="3"/>
      <c r="U106" s="3"/>
      <c r="V106" s="3"/>
      <c r="W106" s="3"/>
      <c r="X106" s="3"/>
      <c r="Y106" s="3"/>
      <c r="Z106" s="45"/>
    </row>
    <row r="107" spans="1:26" s="14" customFormat="1" ht="15" customHeight="1" x14ac:dyDescent="0.25">
      <c r="A107" s="3"/>
      <c r="B107" s="21"/>
      <c r="C107" s="21"/>
      <c r="D107" s="3"/>
      <c r="E107" s="21"/>
      <c r="F107" s="21"/>
      <c r="G107" s="21"/>
      <c r="H107" s="21"/>
      <c r="I107" s="21"/>
      <c r="J107" s="44"/>
      <c r="K107" s="21"/>
      <c r="L107" s="3"/>
      <c r="M107" s="3"/>
      <c r="N107" s="3"/>
      <c r="O107" s="3"/>
      <c r="P107" s="21"/>
      <c r="Q107" s="21"/>
      <c r="R107" s="1"/>
      <c r="S107" s="3"/>
      <c r="T107" s="3"/>
      <c r="U107" s="3"/>
      <c r="V107" s="3"/>
      <c r="W107" s="3"/>
      <c r="X107" s="3"/>
      <c r="Y107" s="3"/>
      <c r="Z107" s="45"/>
    </row>
    <row r="108" spans="1:26" s="14" customFormat="1" ht="15" customHeight="1" x14ac:dyDescent="0.25">
      <c r="A108" s="3"/>
      <c r="B108" s="21"/>
      <c r="C108" s="21"/>
      <c r="D108" s="3"/>
      <c r="E108" s="21"/>
      <c r="F108" s="21"/>
      <c r="G108" s="21"/>
      <c r="H108" s="21"/>
      <c r="I108" s="21"/>
      <c r="J108" s="44"/>
      <c r="K108" s="21"/>
      <c r="L108" s="3"/>
      <c r="M108" s="3"/>
      <c r="N108" s="3"/>
      <c r="O108" s="3"/>
      <c r="P108" s="21"/>
      <c r="Q108" s="21"/>
      <c r="R108" s="1"/>
      <c r="S108" s="3"/>
      <c r="T108" s="3"/>
      <c r="U108" s="3"/>
      <c r="V108" s="3"/>
      <c r="W108" s="3"/>
      <c r="X108" s="3"/>
      <c r="Y108" s="3"/>
      <c r="Z108" s="45"/>
    </row>
    <row r="109" spans="1:26" x14ac:dyDescent="0.25">
      <c r="Z109" s="45"/>
    </row>
    <row r="110" spans="1:26" ht="15.75" customHeight="1" x14ac:dyDescent="0.25">
      <c r="Z110" s="45"/>
    </row>
    <row r="111" spans="1:26" ht="15.75" customHeight="1" x14ac:dyDescent="0.25">
      <c r="Z111" s="45"/>
    </row>
    <row r="112" spans="1:26" ht="17.25" customHeight="1" x14ac:dyDescent="0.25">
      <c r="Z112" s="45"/>
    </row>
    <row r="113" spans="26:26" ht="15.75" customHeight="1" x14ac:dyDescent="0.25">
      <c r="Z113" s="45"/>
    </row>
    <row r="114" spans="26:26" x14ac:dyDescent="0.25">
      <c r="Z114" s="45"/>
    </row>
    <row r="115" spans="26:26" x14ac:dyDescent="0.25">
      <c r="Z115" s="45"/>
    </row>
    <row r="116" spans="26:26" x14ac:dyDescent="0.25">
      <c r="Z116" s="45"/>
    </row>
    <row r="117" spans="26:26" x14ac:dyDescent="0.25">
      <c r="Z117" s="45"/>
    </row>
    <row r="118" spans="26:26" x14ac:dyDescent="0.25">
      <c r="Z118" s="45"/>
    </row>
    <row r="119" spans="26:26" x14ac:dyDescent="0.25">
      <c r="Z119" s="45"/>
    </row>
    <row r="120" spans="26:26" x14ac:dyDescent="0.25">
      <c r="Z120" s="45"/>
    </row>
    <row r="121" spans="26:26" x14ac:dyDescent="0.25">
      <c r="Z121" s="45"/>
    </row>
    <row r="122" spans="26:26" x14ac:dyDescent="0.25">
      <c r="Z122" s="45"/>
    </row>
    <row r="123" spans="26:26" x14ac:dyDescent="0.25">
      <c r="Z123" s="45"/>
    </row>
    <row r="124" spans="26:26" x14ac:dyDescent="0.25">
      <c r="Z124" s="45"/>
    </row>
    <row r="125" spans="26:26" x14ac:dyDescent="0.25">
      <c r="Z125" s="45"/>
    </row>
    <row r="126" spans="26:26" x14ac:dyDescent="0.25">
      <c r="Z126" s="45"/>
    </row>
    <row r="127" spans="26:26" x14ac:dyDescent="0.25">
      <c r="Z127" s="45"/>
    </row>
    <row r="128" spans="26:26" x14ac:dyDescent="0.25">
      <c r="Z128" s="45"/>
    </row>
    <row r="129" spans="26:26" x14ac:dyDescent="0.25">
      <c r="Z129" s="45"/>
    </row>
    <row r="130" spans="26:26" x14ac:dyDescent="0.25">
      <c r="Z130" s="45"/>
    </row>
    <row r="131" spans="26:26" x14ac:dyDescent="0.25">
      <c r="Z131" s="45"/>
    </row>
    <row r="132" spans="26:26" x14ac:dyDescent="0.25">
      <c r="Z132" s="45"/>
    </row>
    <row r="133" spans="26:26" x14ac:dyDescent="0.25">
      <c r="Z133" s="45"/>
    </row>
    <row r="134" spans="26:26" x14ac:dyDescent="0.25">
      <c r="Z134" s="45"/>
    </row>
    <row r="135" spans="26:26" x14ac:dyDescent="0.25">
      <c r="Z135" s="45"/>
    </row>
    <row r="136" spans="26:26" x14ac:dyDescent="0.25">
      <c r="Z136" s="45"/>
    </row>
    <row r="137" spans="26:26" x14ac:dyDescent="0.25">
      <c r="Z137" s="45"/>
    </row>
    <row r="138" spans="26:26" x14ac:dyDescent="0.25">
      <c r="Z138" s="45"/>
    </row>
    <row r="139" spans="26:26" x14ac:dyDescent="0.25">
      <c r="Z139" s="45"/>
    </row>
    <row r="140" spans="26:26" x14ac:dyDescent="0.25">
      <c r="Z140" s="45"/>
    </row>
    <row r="141" spans="26:26" x14ac:dyDescent="0.25">
      <c r="Z141" s="45"/>
    </row>
    <row r="142" spans="26:26" x14ac:dyDescent="0.25">
      <c r="Z142" s="45"/>
    </row>
    <row r="143" spans="26:26" x14ac:dyDescent="0.25">
      <c r="Z143" s="45"/>
    </row>
    <row r="144" spans="26:26" x14ac:dyDescent="0.25">
      <c r="Z144" s="45"/>
    </row>
    <row r="145" spans="26:26" ht="16.5" customHeight="1" x14ac:dyDescent="0.25">
      <c r="Z145" s="45"/>
    </row>
    <row r="146" spans="26:26" x14ac:dyDescent="0.25">
      <c r="Z146" s="45"/>
    </row>
    <row r="147" spans="26:26" x14ac:dyDescent="0.25">
      <c r="Z147" s="45"/>
    </row>
    <row r="148" spans="26:26" ht="60" customHeight="1" x14ac:dyDescent="0.25">
      <c r="Z148" s="45"/>
    </row>
    <row r="149" spans="26:26" x14ac:dyDescent="0.25">
      <c r="Z149" s="45"/>
    </row>
    <row r="150" spans="26:26" x14ac:dyDescent="0.25">
      <c r="Z150" s="45"/>
    </row>
    <row r="151" spans="26:26" x14ac:dyDescent="0.25">
      <c r="Z151" s="45"/>
    </row>
    <row r="152" spans="26:26" ht="15" customHeight="1" x14ac:dyDescent="0.25"/>
    <row r="154" spans="26:26" ht="59.25" customHeight="1" x14ac:dyDescent="0.25"/>
  </sheetData>
  <sheetProtection algorithmName="SHA-512" hashValue="fPQ4gf08fY3x5d51j1SJoqQyeuJ9KH85Bu+b65VIzPNe2EfAkvdtDWLzEO87hKlzKXCglL58KDvTQzovij45UQ==" saltValue="LcU6EgbL7S/r2Jj490aaHQ==" spinCount="100000" sheet="1" formatCells="0" formatColumns="0" formatRows="0" insertColumns="0" insertRows="0" insertHyperlinks="0" deleteColumns="0" deleteRows="0" sort="0" autoFilter="0" pivotTables="0"/>
  <mergeCells count="43">
    <mergeCell ref="A3:Y3"/>
    <mergeCell ref="A4:Y4"/>
    <mergeCell ref="A5:Y5"/>
    <mergeCell ref="A6:Y6"/>
    <mergeCell ref="A10:Y10"/>
    <mergeCell ref="X11:X13"/>
    <mergeCell ref="Y11:Y13"/>
    <mergeCell ref="D11:D13"/>
    <mergeCell ref="M11:M13"/>
    <mergeCell ref="L11:L13"/>
    <mergeCell ref="O11:O13"/>
    <mergeCell ref="C11:C13"/>
    <mergeCell ref="E11:E13"/>
    <mergeCell ref="U11:W11"/>
    <mergeCell ref="D28:E28"/>
    <mergeCell ref="D29:E29"/>
    <mergeCell ref="S11:S12"/>
    <mergeCell ref="J11:J13"/>
    <mergeCell ref="K11:K13"/>
    <mergeCell ref="R11:R12"/>
    <mergeCell ref="Q11:Q12"/>
    <mergeCell ref="D30:E30"/>
    <mergeCell ref="A11:A13"/>
    <mergeCell ref="B11:B13"/>
    <mergeCell ref="E33:L33"/>
    <mergeCell ref="S33:U33"/>
    <mergeCell ref="S32:U32"/>
    <mergeCell ref="S31:U31"/>
    <mergeCell ref="E31:L31"/>
    <mergeCell ref="E32:L32"/>
    <mergeCell ref="F11:F13"/>
    <mergeCell ref="G11:G13"/>
    <mergeCell ref="H11:H13"/>
    <mergeCell ref="I11:I13"/>
    <mergeCell ref="N11:N13"/>
    <mergeCell ref="P11:P13"/>
    <mergeCell ref="T11:T13"/>
    <mergeCell ref="V30:X30"/>
    <mergeCell ref="V29:X29"/>
    <mergeCell ref="V28:X28"/>
    <mergeCell ref="S28:U28"/>
    <mergeCell ref="S29:U29"/>
    <mergeCell ref="S30:U30"/>
  </mergeCells>
  <printOptions horizontalCentered="1"/>
  <pageMargins left="0.23622047244094491" right="0.23622047244094491" top="0.74803149606299213" bottom="0.74803149606299213" header="0.31496062992125984" footer="0.31496062992125984"/>
  <pageSetup scale="43" orientation="landscape" r:id="rId1"/>
  <headerFoot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3" customFormat="1" x14ac:dyDescent="0.25">
      <c r="C1" s="4">
        <v>68</v>
      </c>
      <c r="D1" s="12">
        <v>1273190</v>
      </c>
      <c r="E1" s="10" t="s">
        <v>0</v>
      </c>
      <c r="F1" s="11" t="s">
        <v>8</v>
      </c>
      <c r="G1" s="13" t="s">
        <v>1</v>
      </c>
      <c r="H1" s="22">
        <v>42736</v>
      </c>
      <c r="I1" s="13">
        <v>9901100967</v>
      </c>
      <c r="J1" s="13">
        <v>1273190</v>
      </c>
      <c r="K1" s="13" t="s">
        <v>23</v>
      </c>
      <c r="L1" s="9">
        <v>71.400000000000006</v>
      </c>
      <c r="M1" s="16">
        <v>17</v>
      </c>
      <c r="N1" s="12">
        <f>ROUND(570.62*17/30,2)</f>
        <v>323.35000000000002</v>
      </c>
      <c r="O1" s="2">
        <f>+L1*M1</f>
        <v>1213.8000000000002</v>
      </c>
      <c r="P1" s="5">
        <f>ROUND(250*17/30,2)</f>
        <v>141.66999999999999</v>
      </c>
      <c r="Q1" s="19">
        <f>+N1+O1+P1</f>
        <v>1678.8200000000002</v>
      </c>
      <c r="R1" s="18">
        <f>ROUND((N1+O1)*4.83%,2)</f>
        <v>74.239999999999995</v>
      </c>
      <c r="S1" s="18"/>
      <c r="T1" s="18">
        <f>+R1+S1</f>
        <v>74.239999999999995</v>
      </c>
      <c r="U1" s="17">
        <f>ROUND(Q1-T1,2)</f>
        <v>1604.58</v>
      </c>
      <c r="V1" s="15">
        <v>3164003073</v>
      </c>
      <c r="W1" s="20" t="s">
        <v>27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2022-07-22T17:55:22Z</cp:lastPrinted>
  <dcterms:created xsi:type="dcterms:W3CDTF">2019-01-22T22:49:45Z</dcterms:created>
  <dcterms:modified xsi:type="dcterms:W3CDTF">2022-09-01T21:39:26Z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