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AMSA 2023\4. Informes 2023\Informe de rendición de cuentas 2023\TABLEROS MENSUALES\"/>
    </mc:Choice>
  </mc:AlternateContent>
  <xr:revisionPtr revIDLastSave="0" documentId="13_ncr:1_{E37E87ED-A665-4A62-973C-52A40AD56249}"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B1" i="3" s="1"/>
  <c r="O13" i="1"/>
  <c r="F14" i="1"/>
  <c r="I22" i="1"/>
  <c r="F22" i="1"/>
  <c r="H22" i="1"/>
  <c r="F12" i="1"/>
  <c r="B4" i="2"/>
  <c r="B6" i="2" s="1"/>
  <c r="B2" i="2"/>
  <c r="B8" i="2" l="1"/>
</calcChain>
</file>

<file path=xl/sharedStrings.xml><?xml version="1.0" encoding="utf-8"?>
<sst xmlns="http://schemas.openxmlformats.org/spreadsheetml/2006/main" count="53" uniqueCount="52">
  <si>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</si>
  <si>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</si>
  <si>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</si>
  <si>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</si>
  <si>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</si>
  <si>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</si>
  <si>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</si>
  <si>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</si>
  <si>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</si>
  <si>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</si>
  <si>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</si>
  <si>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</si>
  <si>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</si>
  <si>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</si>
  <si>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</si>
  <si>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</si>
  <si>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</si>
  <si>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</si>
  <si>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</si>
  <si>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</si>
  <si>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</si>
  <si>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</si>
  <si>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</si>
  <si>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</si>
  <si>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</si>
  <si>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</si>
  <si>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</si>
  <si>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Subirector Ejecutivo</t>
  </si>
  <si>
    <t>Raul Enrique Orozco Velásquez</t>
  </si>
  <si>
    <t>MANEJO INTEGRADO DE LA CUENCA Y DEL LAGO DE AMATITLÁN</t>
  </si>
  <si>
    <t>AUTORIDAD PARA EL MANEJO SUSTENTABLE DE LA CUENCA Y DEL LAGO DE AMATITLÁN</t>
  </si>
  <si>
    <t>Región (1): Guatemala</t>
  </si>
  <si>
    <t>Manejo de áreas forestales</t>
  </si>
  <si>
    <t>Grupo 0:  Servicios Personales</t>
  </si>
  <si>
    <t>Grupo 1: Servicios no Personales</t>
  </si>
  <si>
    <t>Grupo 2: Materiales y Suministros</t>
  </si>
  <si>
    <t>Grupo 3: Propiedad, Planta y Equipo  e Intangibles</t>
  </si>
  <si>
    <t>Grupo 9: Asignaciones Globales</t>
  </si>
  <si>
    <t xml:space="preserve"> PROGRAMAS PRESUPUESTARIOS</t>
  </si>
  <si>
    <t xml:space="preserve">Saldo por ejecutar </t>
  </si>
  <si>
    <t>SALDO POR EJECUTAR</t>
  </si>
  <si>
    <t>Control de la erosión de suelos y de la sedimentación</t>
  </si>
  <si>
    <t>Control de la calidad del agua</t>
  </si>
  <si>
    <t>Dirección y coordinación</t>
  </si>
  <si>
    <t>07 personas
10 personas
111 personas</t>
  </si>
  <si>
    <t>ACTUALIZADO AL MES DE AGOSTO DE 2023</t>
  </si>
  <si>
    <t>PRINCIPALES AVANCES O LOGROS
AL MES DE AGOSTO DE 2023</t>
  </si>
  <si>
    <t>31,675 metros cúbicos de desechos sólidos flotantes y plantas acuáticas extraídos del lago de Amatitlán, en el segundo cuatrimestre, haciendo un acumulado de 47,184 metros cúbicos extraídos durante el año 2023.</t>
  </si>
  <si>
    <t>1,260,182 metros cúbicos de aguas residuales tratadas a través de las plantas de tratamiento a cargo de AMSA, en el segundo cuatrimestre, haciendo un acumulado de 2,436,470 metros cúbicos tratados durante el año 2023.</t>
  </si>
  <si>
    <t>3,809 análisis fisicoquímicos, microbiológicos y de metales en el segundo cuatrimestre, para determinar la calidad del agua de la cuenca y del lago de Amatitlán, haciendo un acumulado de 7,618 análisis durante el año 2023.</t>
  </si>
  <si>
    <t xml:space="preserve">13,171 personas capacitadas y sensibilizadas en temas ambientales, dirigido al sector formal/no formal, en el segundo cuatrimestre, con un acumulado de 27,377 personas durante el año 2023. </t>
  </si>
  <si>
    <t>23 hectáreas de manejo y conservación de la cobertura forestal en la cuenca del lago de Amatitlán para recarga de mantos acuíferos, alcanzadas durante el segundo cuatrimestre, con un total de 50 hectáreas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</si>
</sst>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quot;Q&quot;#,##0.00"/>
    <numFmt numFmtId="165" formatCode="_-&quot;Q&quot;* #,##0_-;\-&quot;Q&quot;* #,##0_-;_-&quot;Q&quot;* &quot;-&quot;??_-;_-@_-"/>
  </numFmts>
  <fonts count="10" x14ac:knownFonts="1">
    <font>
      <sz val="11"/>
      <color theme="1"/>
      <name val="Calibri"/>
      <family val="2"/>
      <scheme val="minor"/>
    </font>
    <font>
      <sz val="10"/>
      <color theme="1"/>
      <name val="Arial"/>
      <family val="2"/>
    </font>
    <font>
      <sz val="11"/>
      <color theme="1"/>
      <name val="Calibri"/>
      <family val="2"/>
      <scheme val="minor"/>
    </font>
    <font>
      <sz val="8"/>
      <name val="Calibri"/>
      <family val="2"/>
      <scheme val="minor"/>
    </font>
    <font>
      <sz val="12"/>
      <color theme="1"/>
      <name val="Times New Roman"/>
      <family val="1"/>
    </font>
    <font>
      <b/>
      <sz val="12"/>
      <color theme="0"/>
      <name val="Times New Roman"/>
      <family val="1"/>
    </font>
    <font>
      <b/>
      <sz val="12"/>
      <color rgb="FF002060"/>
      <name val="Times New Roman"/>
      <family val="1"/>
    </font>
    <font>
      <b/>
      <sz val="12"/>
      <color rgb="FFFF0000"/>
      <name val="Times New Roman"/>
      <family val="1"/>
    </font>
    <font>
      <b/>
      <sz val="12"/>
      <color rgb="FF00B050"/>
      <name val="Times New Roman"/>
      <family val="1"/>
    </font>
    <font>
      <b/>
      <sz val="12"/>
      <color theme="1"/>
      <name val="Times New Roman"/>
      <family val="1"/>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14">
    <xf numFmtId="0" fontId="0" fillId="0" borderId="0" xfId="0"/>
    <xf numFmtId="0" fontId="1" fillId="0" borderId="4" xfId="0" applyFont="1" applyBorder="1" applyAlignment="1">
      <alignment horizontal="left" vertical="center" wrapText="1"/>
    </xf>
    <xf numFmtId="8" fontId="1" fillId="3" borderId="5" xfId="0" applyNumberFormat="1" applyFont="1" applyFill="1" applyBorder="1" applyAlignment="1">
      <alignment horizontal="center" vertical="center"/>
    </xf>
    <xf numFmtId="0" fontId="4" fillId="4" borderId="0" xfId="0" applyFont="1" applyFill="1"/>
    <xf numFmtId="0" fontId="4" fillId="4" borderId="0" xfId="0" applyFont="1" applyFill="1" applyAlignment="1">
      <alignment horizontal="center" vertical="top" wrapText="1"/>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164" fontId="4" fillId="3" borderId="15" xfId="0" applyNumberFormat="1" applyFont="1" applyFill="1" applyBorder="1" applyAlignment="1">
      <alignment horizontal="center" vertical="center"/>
    </xf>
    <xf numFmtId="0" fontId="4" fillId="4" borderId="0" xfId="0" applyFont="1" applyFill="1" applyAlignment="1">
      <alignment horizontal="left" vertical="center" wrapText="1"/>
    </xf>
    <xf numFmtId="6" fontId="4" fillId="4" borderId="0" xfId="0" applyNumberFormat="1" applyFont="1" applyFill="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164" fontId="4" fillId="3" borderId="7" xfId="0" applyNumberFormat="1"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xf>
    <xf numFmtId="8" fontId="4" fillId="4" borderId="0" xfId="0" applyNumberFormat="1" applyFont="1" applyFill="1"/>
    <xf numFmtId="0" fontId="4" fillId="0" borderId="6" xfId="0" applyFont="1" applyBorder="1" applyAlignment="1">
      <alignment horizontal="center" vertical="center" wrapText="1"/>
    </xf>
    <xf numFmtId="10" fontId="4" fillId="3" borderId="7" xfId="2" applyNumberFormat="1" applyFont="1" applyFill="1" applyBorder="1" applyAlignment="1">
      <alignment horizontal="center" vertical="center"/>
    </xf>
    <xf numFmtId="9" fontId="4" fillId="4" borderId="0" xfId="2" applyFont="1" applyFill="1"/>
    <xf numFmtId="10" fontId="4" fillId="4" borderId="9" xfId="0" applyNumberFormat="1" applyFont="1" applyFill="1" applyBorder="1" applyAlignment="1">
      <alignment horizontal="center" vertical="center"/>
    </xf>
    <xf numFmtId="8" fontId="4" fillId="3" borderId="5" xfId="0" applyNumberFormat="1" applyFont="1" applyFill="1" applyBorder="1" applyAlignment="1">
      <alignment horizontal="center" vertical="center"/>
    </xf>
    <xf numFmtId="0" fontId="4" fillId="4" borderId="8" xfId="0" applyFont="1" applyFill="1" applyBorder="1" applyAlignment="1">
      <alignment vertical="center" wrapText="1"/>
    </xf>
    <xf numFmtId="0" fontId="4" fillId="4" borderId="9" xfId="0" applyFont="1" applyFill="1" applyBorder="1"/>
    <xf numFmtId="0" fontId="4" fillId="4" borderId="8" xfId="0" applyFont="1" applyFill="1" applyBorder="1"/>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8" fontId="4" fillId="3" borderId="7"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9" fillId="4" borderId="12" xfId="0" applyFont="1" applyFill="1" applyBorder="1" applyAlignment="1">
      <alignment horizontal="center" vertical="center"/>
    </xf>
    <xf numFmtId="0" fontId="9" fillId="4" borderId="3" xfId="0" applyFont="1" applyFill="1" applyBorder="1" applyAlignment="1">
      <alignment horizontal="center" vertical="center" wrapText="1"/>
    </xf>
    <xf numFmtId="0" fontId="4" fillId="4" borderId="0" xfId="0" applyFont="1" applyFill="1" applyAlignment="1">
      <alignment vertical="center"/>
    </xf>
    <xf numFmtId="165" fontId="4" fillId="4" borderId="0" xfId="3" applyNumberFormat="1" applyFont="1" applyFill="1"/>
    <xf numFmtId="3" fontId="4" fillId="4" borderId="0" xfId="0" applyNumberFormat="1" applyFont="1" applyFill="1"/>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4" borderId="0" xfId="0" applyFont="1" applyFill="1" applyAlignment="1">
      <alignment horizontal="center"/>
    </xf>
    <xf numFmtId="17" fontId="7" fillId="4" borderId="0" xfId="0" applyNumberFormat="1"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64" fontId="4" fillId="3" borderId="15" xfId="0" applyNumberFormat="1" applyFont="1" applyFill="1" applyBorder="1" applyAlignment="1">
      <alignment horizontal="center" vertical="center"/>
    </xf>
    <xf numFmtId="164" fontId="4" fillId="3" borderId="14" xfId="0" applyNumberFormat="1" applyFont="1" applyFill="1" applyBorder="1" applyAlignment="1">
      <alignment horizontal="center" vertical="center"/>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0" borderId="4" xfId="0" applyFont="1" applyBorder="1" applyAlignment="1">
      <alignment horizontal="center" vertical="center" wrapText="1"/>
    </xf>
    <xf numFmtId="10" fontId="4" fillId="0" borderId="15" xfId="2" applyNumberFormat="1" applyFont="1" applyBorder="1" applyAlignment="1">
      <alignment horizontal="center" vertical="center"/>
    </xf>
    <xf numFmtId="10" fontId="4" fillId="0" borderId="23" xfId="2" applyNumberFormat="1" applyFont="1" applyBorder="1" applyAlignment="1">
      <alignment horizontal="center" vertical="center"/>
    </xf>
    <xf numFmtId="10" fontId="4" fillId="0" borderId="25" xfId="2" applyNumberFormat="1" applyFont="1" applyBorder="1" applyAlignment="1">
      <alignment horizontal="center" vertical="center"/>
    </xf>
    <xf numFmtId="7" fontId="4" fillId="4" borderId="30" xfId="1" applyNumberFormat="1" applyFont="1" applyFill="1" applyBorder="1" applyAlignment="1">
      <alignment horizontal="center" vertical="center"/>
    </xf>
    <xf numFmtId="7" fontId="4" fillId="4" borderId="31" xfId="1" applyNumberFormat="1" applyFont="1" applyFill="1" applyBorder="1" applyAlignment="1">
      <alignment horizontal="center" vertical="center"/>
    </xf>
    <xf numFmtId="7" fontId="4" fillId="4" borderId="32" xfId="1" applyNumberFormat="1" applyFont="1" applyFill="1" applyBorder="1" applyAlignment="1">
      <alignment horizontal="center" vertical="center"/>
    </xf>
    <xf numFmtId="7" fontId="4" fillId="0" borderId="33" xfId="1" applyNumberFormat="1" applyFont="1" applyBorder="1" applyAlignment="1">
      <alignment horizontal="center" vertical="center"/>
    </xf>
    <xf numFmtId="7" fontId="4" fillId="0" borderId="27" xfId="1" applyNumberFormat="1" applyFont="1" applyBorder="1" applyAlignment="1">
      <alignment horizontal="center" vertical="center"/>
    </xf>
    <xf numFmtId="7" fontId="4" fillId="0" borderId="34" xfId="1" applyNumberFormat="1" applyFont="1" applyBorder="1" applyAlignment="1">
      <alignment horizontal="center" vertical="center"/>
    </xf>
    <xf numFmtId="7" fontId="4" fillId="0" borderId="28" xfId="1" applyNumberFormat="1" applyFont="1" applyBorder="1" applyAlignment="1">
      <alignment horizontal="center" vertical="center"/>
    </xf>
    <xf numFmtId="7" fontId="4" fillId="0" borderId="35" xfId="1" applyNumberFormat="1" applyFont="1" applyBorder="1" applyAlignment="1">
      <alignment horizontal="center" vertical="center"/>
    </xf>
    <xf numFmtId="7" fontId="4" fillId="0" borderId="29" xfId="1" applyNumberFormat="1" applyFont="1" applyBorder="1" applyAlignment="1">
      <alignment horizontal="center" vertic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8"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4" fillId="0" borderId="2" xfId="0" applyFont="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9" xfId="0" applyFont="1" applyBorder="1" applyAlignment="1">
      <alignment horizontal="center" vertical="center" wrapText="1"/>
    </xf>
    <xf numFmtId="0" fontId="9" fillId="4" borderId="2" xfId="0" applyFont="1" applyFill="1" applyBorder="1" applyAlignment="1">
      <alignment horizontal="center" vertical="center"/>
    </xf>
    <xf numFmtId="0" fontId="9" fillId="4" borderId="12" xfId="0" applyFont="1" applyFill="1" applyBorder="1" applyAlignment="1">
      <alignment horizontal="center" vertical="center"/>
    </xf>
    <xf numFmtId="8" fontId="4" fillId="4" borderId="0" xfId="0" applyNumberFormat="1" applyFont="1" applyFill="1" applyAlignment="1">
      <alignment horizontal="center" vertical="center"/>
    </xf>
    <xf numFmtId="0" fontId="4" fillId="4" borderId="0" xfId="0" applyFont="1" applyFill="1" applyAlignment="1">
      <alignment horizontal="center" vertical="center"/>
    </xf>
    <xf numFmtId="0" fontId="4" fillId="4" borderId="40"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8" fontId="4" fillId="3" borderId="15" xfId="0" applyNumberFormat="1" applyFont="1" applyFill="1" applyBorder="1" applyAlignment="1">
      <alignment horizontal="center" vertical="center"/>
    </xf>
    <xf numFmtId="8" fontId="4" fillId="3" borderId="23" xfId="0" applyNumberFormat="1" applyFont="1" applyFill="1" applyBorder="1" applyAlignment="1">
      <alignment horizontal="center" vertical="center"/>
    </xf>
    <xf numFmtId="8" fontId="4" fillId="3" borderId="14" xfId="0" applyNumberFormat="1" applyFont="1" applyFill="1" applyBorder="1" applyAlignment="1">
      <alignment horizontal="center" vertical="center"/>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3" xfId="0" applyFont="1" applyBorder="1" applyAlignment="1">
      <alignment horizontal="center" vertical="center" wrapText="1"/>
    </xf>
    <xf numFmtId="10" fontId="4" fillId="3" borderId="5" xfId="0" applyNumberFormat="1" applyFont="1" applyFill="1" applyBorder="1" applyAlignment="1">
      <alignment horizontal="center" vertical="center"/>
    </xf>
    <xf numFmtId="0" fontId="4" fillId="4" borderId="0" xfId="0" applyFont="1" applyFill="1" applyAlignment="1">
      <alignment horizontal="left" vertical="center" wrapText="1"/>
    </xf>
    <xf numFmtId="0" fontId="1" fillId="0" borderId="16" xfId="0" applyFont="1" applyBorder="1" applyAlignment="1">
      <alignment horizontal="left" vertical="center" wrapText="1"/>
    </xf>
    <xf numFmtId="0" fontId="1" fillId="0" borderId="13" xfId="0" applyFont="1" applyBorder="1" applyAlignment="1">
      <alignment horizontal="left" vertical="center" wrapText="1"/>
    </xf>
    <xf numFmtId="8" fontId="1" fillId="3" borderId="15" xfId="0" applyNumberFormat="1" applyFont="1" applyFill="1" applyBorder="1" applyAlignment="1">
      <alignment horizontal="center" vertical="center"/>
    </xf>
    <xf numFmtId="8" fontId="1" fillId="3" borderId="14" xfId="0" applyNumberFormat="1" applyFont="1" applyFill="1" applyBorder="1" applyAlignment="1">
      <alignment horizontal="center" vertical="center"/>
    </xf>
    <xf numFmtId="6" fontId="1" fillId="3" borderId="15" xfId="0" applyNumberFormat="1" applyFont="1" applyFill="1" applyBorder="1" applyAlignment="1">
      <alignment horizontal="center" vertical="center"/>
    </xf>
    <xf numFmtId="0" fontId="1" fillId="3" borderId="14" xfId="0" applyFont="1" applyFill="1" applyBorder="1" applyAlignment="1">
      <alignment horizontal="center" vertical="center"/>
    </xf>
    <xf numFmtId="10" fontId="1" fillId="3" borderId="15" xfId="0" applyNumberFormat="1" applyFont="1" applyFill="1" applyBorder="1" applyAlignment="1">
      <alignment horizontal="center" vertical="center"/>
    </xf>
    <xf numFmtId="10" fontId="1" fillId="3" borderId="14" xfId="0" applyNumberFormat="1" applyFont="1" applyFill="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042065889193E-2"/>
          <c:y val="0.3142093437143326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3-D905-4E90-B7D3-950E36C2FDC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5-D905-4E90-B7D3-950E36C2FDC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cene3d>
                <a:camera prst="orthographicFront"/>
                <a:lightRig rig="threePt" dir="t"/>
              </a:scene3d>
              <a:sp3d prstMaterial="matte"/>
            </c:spPr>
            <c:extLst>
              <c:ext xmlns:c16="http://schemas.microsoft.com/office/drawing/2014/chart" uri="{C3380CC4-5D6E-409C-BE32-E72D297353CC}">
                <c16:uniqueId val="{00000007-D905-4E90-B7D3-950E36C2FDCB}"/>
              </c:ext>
            </c:extLst>
          </c:dPt>
          <c:dLbls>
            <c:dLbl>
              <c:idx val="0"/>
              <c:layout>
                <c:manualLayout>
                  <c:x val="-1.1844156629071184E-2"/>
                  <c:y val="-0.11484719167678464"/>
                </c:manualLayout>
              </c:layout>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bestFit"/>
              <c:showLegendKey val="1"/>
              <c:showVal val="1"/>
              <c:showCatName val="0"/>
              <c:showSerName val="0"/>
              <c:showPercent val="0"/>
              <c:showBubbleSize val="0"/>
              <c:extLst>
                <c:ext xmlns:c15="http://schemas.microsoft.com/office/drawing/2012/chart" uri="{CE6537A1-D6FC-4f65-9D91-7224C49458BB}">
                  <c15:layout>
                    <c:manualLayout>
                      <c:w val="0.25631685148479494"/>
                      <c:h val="0.11607608962360208"/>
                    </c:manualLayout>
                  </c15:layout>
                  <c15:dlblFieldTable/>
                  <c15:showDataLabelsRange val="0"/>
                </c:ext>
                <c:ext xmlns:c16="http://schemas.microsoft.com/office/drawing/2014/chart" uri="{C3380CC4-5D6E-409C-BE32-E72D297353CC}">
                  <c16:uniqueId val="{00000003-D905-4E90-B7D3-950E36C2FDCB}"/>
                </c:ext>
              </c:extLst>
            </c:dLbl>
            <c:dLbl>
              <c:idx val="1"/>
              <c:layout>
                <c:manualLayout>
                  <c:x val="0.50296648526638188"/>
                  <c:y val="-0.24672077709819418"/>
                </c:manualLayout>
              </c:layout>
              <c:tx>
                <c:rich>
                  <a:bodyPr rot="0" spcFirstLastPara="1" vertOverflow="ellipsis" vert="horz" wrap="square" lIns="38100" tIns="19050" rIns="38100" bIns="19050" anchor="ctr" anchorCtr="1">
                    <a:spAutoFit/>
                  </a:bodyPr>
                  <a:lstStyle/>
                  <a:p>
                    <a:pPr>
                      <a:defRPr sz="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629FB6D2-6481-406C-8E24-FE9F9136CEF4}" type="VALUE">
                      <a:rPr lang="en-US" sz="400">
                        <a:solidFill>
                          <a:schemeClr val="tx1"/>
                        </a:solidFill>
                      </a:rPr>
                      <a:pPr>
                        <a:defRPr sz="400">
                          <a:solidFill>
                            <a:schemeClr val="tx1"/>
                          </a:solidFill>
                        </a:defRPr>
                      </a:pPr>
                      <a:t>[VALOR]</a:t>
                    </a:fld>
                    <a:endParaRPr lang="en-US" sz="400">
                      <a:solidFill>
                        <a:schemeClr val="tx1"/>
                      </a:solidFill>
                    </a:endParaRPr>
                  </a:p>
                  <a:p>
                    <a:pPr>
                      <a:defRPr sz="400">
                        <a:solidFill>
                          <a:schemeClr val="tx1"/>
                        </a:solidFill>
                      </a:defRPr>
                    </a:pPr>
                    <a:fld id="{11B67D9D-0B42-41C9-B7EF-C7CDB957ACD6}" type="CATEGORYNAME">
                      <a:rPr lang="en-US" sz="400">
                        <a:solidFill>
                          <a:schemeClr val="tx1"/>
                        </a:solidFill>
                      </a:rPr>
                      <a:pPr>
                        <a:defRPr sz="400">
                          <a:solidFill>
                            <a:schemeClr val="tx1"/>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905-4E90-B7D3-950E36C2FDCB}"/>
                </c:ext>
              </c:extLst>
            </c:dLbl>
            <c:dLbl>
              <c:idx val="2"/>
              <c:layout>
                <c:manualLayout>
                  <c:x val="-2.264128261858438E-2"/>
                  <c:y val="-5.7591930551105031E-3"/>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manualLayout>
                      <c:w val="0.22797257741276597"/>
                      <c:h val="0.11631828615565619"/>
                    </c:manualLayout>
                  </c15:layout>
                </c:ext>
                <c:ext xmlns:c16="http://schemas.microsoft.com/office/drawing/2014/chart" uri="{C3380CC4-5D6E-409C-BE32-E72D297353CC}">
                  <c16:uniqueId val="{00000007-D905-4E90-B7D3-950E36C2FDCB}"/>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(Hoja2!$A$4,Hoja2!$A$6,Hoja2!$A$8)</c:f>
              <c:strCache>
                <c:ptCount val="3"/>
                <c:pt idx="0">
                  <c:v>PRESUPUESTO EJECUTADO </c:v>
                </c:pt>
                <c:pt idx="1">
                  <c:v>PORCENTAJE DE EJECUCIÓN </c:v>
                </c:pt>
                <c:pt idx="2">
                  <c:v>SALDO POR EJECUTAR</c:v>
                </c:pt>
              </c:strCache>
            </c:strRef>
          </c:cat>
          <c:val>
            <c:numRef>
              <c:extLst>
                <c:ext xmlns:c15="http://schemas.microsoft.com/office/drawing/2012/chart" uri="{02D57815-91ED-43cb-92C2-25804820EDAC}">
                  <c15:fullRef>
                    <c15:sqref>Hoja2!$B$2:$B$8</c15:sqref>
                  </c15:fullRef>
                </c:ext>
              </c:extLst>
              <c:f>(Hoja2!$B$4,Hoja2!$B$6,Hoja2!$B$8)</c:f>
              <c:numCache>
                <c:formatCode>General</c:formatCode>
                <c:ptCount val="3"/>
                <c:pt idx="0" formatCode="&quot;Q&quot;#,##0.00_);[Red]\(&quot;Q&quot;#,##0.00\)">
                  <c:v>17991919.039999999</c:v>
                </c:pt>
                <c:pt idx="1" formatCode="0.00%">
                  <c:v>0.54023297621907274</c:v>
                </c:pt>
                <c:pt idx="2" formatCode="&quot;Q&quot;#,##0.00_);[Red]\(&quot;Q&quot;#,##0.00\)">
                  <c:v>15312080.960000001</c:v>
                </c:pt>
              </c:numCache>
            </c:numRef>
          </c:val>
          <c:extLst>
            <c:ext xmlns:c15="http://schemas.microsoft.com/office/drawing/2012/chart" uri="{02D57815-91ED-43cb-92C2-25804820EDAC}">
              <c15:categoryFilterExceptions>
                <c15:categoryFilterException>
                  <c15:sqref>Hoja2!$B$2</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15:spPr>
                  <c15:bubble3D val="0"/>
                  <c15:dLbl>
                    <c:idx val="-1"/>
                    <c:layout>
                      <c:manualLayout>
                        <c:x val="1.14138103973014E-2"/>
                        <c:y val="-0.24432323246923127"/>
                      </c:manualLayout>
                    </c:layout>
                    <c:tx>
                      <c:rich>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3D8A7FFA-DE52-4AEA-92FC-D1D4B3E21689}" type="VALUE">
                            <a:rPr lang="en-US">
                              <a:solidFill>
                                <a:schemeClr val="tx1"/>
                              </a:solidFill>
                            </a:rPr>
                            <a:pPr>
                              <a:defRPr>
                                <a:solidFill>
                                  <a:schemeClr val="tx1"/>
                                </a:solidFill>
                              </a:defRPr>
                            </a:pPr>
                            <a:t>[VALOR]</a:t>
                          </a:fld>
                          <a:br>
                            <a:rPr lang="en-US">
                              <a:solidFill>
                                <a:schemeClr val="tx1"/>
                              </a:solidFill>
                            </a:rPr>
                          </a:br>
                          <a:fld id="{1C5B23B2-7162-4B80-A9E8-A5A16CBDC1F8}" type="CATEGORYNAME">
                            <a:rPr lang="en-US">
                              <a:solidFill>
                                <a:schemeClr val="tx1"/>
                              </a:solidFill>
                            </a:rPr>
                            <a:pPr>
                              <a:defRPr>
                                <a:solidFill>
                                  <a:schemeClr val="tx1"/>
                                </a:solidFill>
                              </a:defRPr>
                            </a:pPr>
                            <a:t>[NOMBRE DE CATEGORÍA]</a:t>
                          </a:fld>
                          <a:endParaRPr lang="en-US">
                            <a:solidFill>
                              <a:schemeClr val="tx1"/>
                            </a:solidFill>
                          </a:endParaRPr>
                        </a:p>
                      </c:rich>
                    </c:tx>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0"/>
                    <c:showVal val="1"/>
                    <c:showCatName val="0"/>
                    <c:showSerName val="0"/>
                    <c:showPercent val="0"/>
                    <c:showBubbleSize val="0"/>
                    <c:extLst>
                      <c:ex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7-7F50-4FB6-B981-631B43C92B9B}"/>
                      </c:ext>
                    </c:extLst>
                  </c15:dLbl>
                </c15:categoryFilterException>
              </c15:categoryFilterExceptions>
            </c:ext>
            <c:ext xmlns:c16="http://schemas.microsoft.com/office/drawing/2014/chart" uri="{C3380CC4-5D6E-409C-BE32-E72D297353CC}">
              <c16:uniqueId val="{00000008-D905-4E90-B7D3-950E36C2FDC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500">
          <a:latin typeface="Times New Roman" panose="02020603050405020304" pitchFamily="18" charset="0"/>
          <a:cs typeface="Times New Roman" panose="02020603050405020304" pitchFamily="18"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4-CD73-44CA-9A9F-259D5A9065EB}"/>
              </c:ext>
            </c:extLst>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2-CD73-44CA-9A9F-259D5A9065EB}"/>
              </c:ext>
            </c:extLst>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3-CD73-44CA-9A9F-259D5A9065EB}"/>
              </c:ext>
            </c:extLst>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6-A382-4B2F-8D70-3A701B40E3BC}"/>
              </c:ext>
            </c:extLst>
          </c:dPt>
          <c:dLbls>
            <c:dLbl>
              <c:idx val="0"/>
              <c:layout>
                <c:manualLayout>
                  <c:x val="3.235418893559143E-2"/>
                  <c:y val="-4.306509543496424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fld id="{3D8A7FFA-DE52-4AEA-92FC-D1D4B3E21689}" type="VALUE">
                      <a:rPr lang="en-US"/>
                      <a:pPr>
                        <a:defRPr/>
                      </a:pPr>
                      <a:t>[VALOR]</a:t>
                    </a:fld>
                    <a:br>
                      <a:rPr lang="en-US"/>
                    </a:br>
                    <a:fld id="{1C5B23B2-7162-4B80-A9E8-A5A16CBDC1F8}" type="CATEGORYNAME">
                      <a:rPr lang="en-US"/>
                      <a:pPr>
                        <a:defRPr/>
                      </a:pPr>
                      <a:t>[NOMBRE DE CATEGORÍA]</a:t>
                    </a:fld>
                    <a:endParaRPr lang="en-US"/>
                  </a:p>
                </c:rich>
              </c:tx>
              <c:spPr>
                <a:solidFill>
                  <a:schemeClr val="lt1"/>
                </a:solidFill>
                <a:ln>
                  <a:solidFill>
                    <a:schemeClr val="dk1">
                      <a:lumMod val="25000"/>
                      <a:lumOff val="75000"/>
                    </a:scheme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a:lstStyle/>
                  <a:p>
                    <a:fld id="{629FB6D2-6481-406C-8E24-FE9F9136CEF4}" type="VALUE">
                      <a:rPr lang="en-US"/>
                      <a:pPr/>
                      <a:t>[VALOR]</a:t>
                    </a:fld>
                    <a:endParaRPr lang="en-US"/>
                  </a:p>
                  <a:p>
                    <a:fld id="{11B67D9D-0B42-41C9-B7EF-C7CDB957ACD6}"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3-44CA-9A9F-259D5A9065EB}"/>
                </c:ext>
              </c:extLst>
            </c:dLbl>
            <c:dLbl>
              <c:idx val="3"/>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82-4B2F-8D70-3A701B40E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GT"/>
              </a:p>
            </c:txPr>
            <c:dLblPos val="out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(Hoja2!$A$2,Hoja2!$A$4,Hoja2!$A$6,Hoja2!$A$8)</c:f>
              <c:strCache>
                <c:ptCount val="4"/>
                <c:pt idx="0">
                  <c:v>PRESUPUESTO VIGENTE PARA 2023</c:v>
                </c:pt>
                <c:pt idx="1">
                  <c:v>PRESUPUESTO EJECUTADO </c:v>
                </c:pt>
                <c:pt idx="2">
                  <c:v>PORCENTAJE DE EJECUCIÓN </c:v>
                </c:pt>
                <c:pt idx="3">
                  <c:v>SALDO POR EJECUTAR</c:v>
                </c:pt>
              </c:strCache>
            </c:strRef>
          </c:cat>
          <c:val>
            <c:numRef>
              <c:extLst>
                <c:ext xmlns:c15="http://schemas.microsoft.com/office/drawing/2012/chart" uri="{02D57815-91ED-43cb-92C2-25804820EDAC}">
                  <c15:fullRef>
                    <c15:sqref>Hoja2!$B$2:$B$8</c15:sqref>
                  </c15:fullRef>
                </c:ext>
              </c:extLst>
              <c:f>(Hoja2!$B$2,Hoja2!$B$4,Hoja2!$B$6,Hoja2!$B$8)</c:f>
              <c:numCache>
                <c:formatCode>General</c:formatCode>
                <c:ptCount val="4"/>
                <c:pt idx="0" formatCode="&quot;Q&quot;#,##0_);[Red]\(&quot;Q&quot;#,##0\)">
                  <c:v>33304000</c:v>
                </c:pt>
                <c:pt idx="1" formatCode="&quot;Q&quot;#,##0.00_);[Red]\(&quot;Q&quot;#,##0.00\)">
                  <c:v>17991919.039999999</c:v>
                </c:pt>
                <c:pt idx="2" formatCode="0.00%">
                  <c:v>0.54023297621907274</c:v>
                </c:pt>
                <c:pt idx="3" formatCode="&quot;Q&quot;#,##0.00_);[Red]\(&quot;Q&quot;#,##0.00\)">
                  <c:v>15312080.960000001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4.jpe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364378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323412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18</xdr:row>
      <xdr:rowOff>357719</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145450</xdr:colOff>
      <xdr:row>0</xdr:row>
      <xdr:rowOff>150904</xdr:rowOff>
    </xdr:from>
    <xdr:to>
      <xdr:col>14</xdr:col>
      <xdr:colOff>1012937</xdr:colOff>
      <xdr:row>3</xdr:row>
      <xdr:rowOff>173935</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535037" y="150904"/>
          <a:ext cx="867487" cy="619379"/>
        </a:xfrm>
        <a:prstGeom prst="rect">
          <a:avLst/>
        </a:prstGeom>
      </xdr:spPr>
    </xdr:pic>
    <xdr:clientData/>
  </xdr:twoCellAnchor>
  <xdr:twoCellAnchor>
    <xdr:from>
      <xdr:col>4</xdr:col>
      <xdr:colOff>67234</xdr:colOff>
      <xdr:row>14</xdr:row>
      <xdr:rowOff>37042</xdr:rowOff>
    </xdr:from>
    <xdr:to>
      <xdr:col>5</xdr:col>
      <xdr:colOff>1389530</xdr:colOff>
      <xdr:row>18</xdr:row>
      <xdr:rowOff>406136</xdr:rowOff>
    </xdr:to>
    <xdr:graphicFrame macro="">
      <xdr:nvGraphicFramePr>
        <xdr:cNvPr id="9" name="Gráfico 8">
          <a:extLst>
            <a:ext uri="{FF2B5EF4-FFF2-40B4-BE49-F238E27FC236}">
              <a16:creationId xmlns:a16="http://schemas.microsoft.com/office/drawing/2014/main" id="{0D0AF5BE-D807-4DEF-BF11-A540667A7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0.02165</cdr:x>
      <cdr:y>0.03053</cdr:y>
    </cdr:from>
    <cdr:to>
      <cdr:x>0.42653</cdr:x>
      <cdr:y>0.17021</cdr:y>
    </cdr:to>
    <cdr:sp macro="" textlink="">
      <cdr:nvSpPr>
        <cdr:cNvPr id="2" name="CuadroTexto 1">
          <a:extLst xmlns:a="http://schemas.openxmlformats.org/drawingml/2006/main">
            <a:ext uri="{FF2B5EF4-FFF2-40B4-BE49-F238E27FC236}">
              <a16:creationId xmlns:a16="http://schemas.microsoft.com/office/drawing/2014/main" id="{274C9BE4-4812-F43B-5007-F323E54A3690}"/>
            </a:ext>
          </a:extLst>
        </cdr:cNvPr>
        <cdr:cNvSpPr txBox="1"/>
      </cdr:nvSpPr>
      <cdr:spPr>
        <a:xfrm xmlns:a="http://schemas.openxmlformats.org/drawingml/2006/main">
          <a:off x="77251" y="67591"/>
          <a:ext cx="1444686" cy="309243"/>
        </a:xfrm>
        <a:prstGeom xmlns:a="http://schemas.openxmlformats.org/drawingml/2006/main" prst="rect">
          <a:avLst/>
        </a:prstGeom>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r>
            <a:rPr lang="es-GT" sz="700" b="1">
              <a:latin typeface="Times New Roman" panose="02020603050405020304" pitchFamily="18" charset="0"/>
              <a:cs typeface="Times New Roman" panose="02020603050405020304" pitchFamily="18" charset="0"/>
            </a:rPr>
            <a:t>Presupuesto vigente 2023</a:t>
          </a:r>
          <a:br>
            <a:rPr lang="es-GT" sz="700" b="1">
              <a:latin typeface="Times New Roman" panose="02020603050405020304" pitchFamily="18" charset="0"/>
              <a:cs typeface="Times New Roman" panose="02020603050405020304" pitchFamily="18" charset="0"/>
            </a:rPr>
          </a:br>
          <a:r>
            <a:rPr lang="es-GT" sz="700" b="1">
              <a:latin typeface="Times New Roman" panose="02020603050405020304" pitchFamily="18" charset="0"/>
              <a:cs typeface="Times New Roman" panose="02020603050405020304" pitchFamily="18" charset="0"/>
            </a:rPr>
            <a:t>        Q 33,304,000.00</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488673</xdr:colOff>
      <xdr:row>2</xdr:row>
      <xdr:rowOff>95041</xdr:rowOff>
    </xdr:from>
    <xdr:to>
      <xdr:col>13</xdr:col>
      <xdr:colOff>326749</xdr:colOff>
      <xdr:row>25</xdr:row>
      <xdr:rowOff>4555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8"/>
  <sheetViews>
    <sheetView tabSelected="1" topLeftCell="C1" zoomScale="85" zoomScaleNormal="85" workbookViewId="0">
      <selection activeCell="R22" sqref="R22"/>
    </sheetView>
  </sheetViews>
  <sheetFormatPr baseColWidth="10" defaultRowHeight="15.75" x14ac:dyDescent="0.25"/>
  <cols>
    <col min="1" max="1" width="11.42578125" style="3"/>
    <col min="2" max="2" width="24.42578125" style="3" customWidth="1"/>
    <col min="3" max="3" width="33.42578125" style="3" customWidth="1"/>
    <col min="4" max="4" width="3.85546875" style="3" customWidth="1"/>
    <col min="5" max="5" width="33.7109375" style="3" customWidth="1"/>
    <col min="6" max="6" width="21.7109375" style="3" customWidth="1"/>
    <col min="7" max="7" width="3.85546875" style="3" customWidth="1"/>
    <col min="8" max="8" width="30.85546875" style="3" customWidth="1"/>
    <col min="9" max="9" width="23.140625" style="3" customWidth="1"/>
    <col min="10" max="10" width="3.85546875" style="3" customWidth="1"/>
    <col min="11" max="11" width="37.28515625" style="3" customWidth="1"/>
    <col min="12" max="12" width="16.7109375" style="3" bestFit="1" customWidth="1"/>
    <col min="13" max="13" width="3.85546875" style="3" customWidth="1"/>
    <col min="14" max="14" width="43.42578125" style="3" customWidth="1"/>
    <col min="15" max="15" width="17.7109375" style="3" customWidth="1"/>
    <col min="16" max="16" width="16.7109375" style="3" bestFit="1" customWidth="1"/>
    <col min="17" max="18" width="11.42578125" style="3"/>
    <col min="19" max="19" width="13.140625" style="3" bestFit="1" customWidth="1"/>
    <col min="20" max="16384" width="11.42578125" style="3"/>
  </cols>
  <sheetData>
    <row r="2" spans="2:19" x14ac:dyDescent="0.25">
      <c r="B2" s="36" t="s">
        <v>18</v>
      </c>
      <c r="C2" s="36"/>
      <c r="D2" s="36"/>
      <c r="E2" s="36"/>
      <c r="F2" s="36"/>
      <c r="G2" s="36"/>
      <c r="H2" s="36"/>
      <c r="I2" s="36"/>
      <c r="J2" s="36"/>
      <c r="K2" s="36"/>
      <c r="L2" s="36"/>
      <c r="M2" s="36"/>
      <c r="N2" s="36"/>
      <c r="O2" s="36"/>
    </row>
    <row r="3" spans="2:19" x14ac:dyDescent="0.25">
      <c r="B3" s="37" t="s">
        <v>45</v>
      </c>
      <c r="C3" s="38"/>
      <c r="D3" s="38"/>
      <c r="E3" s="38"/>
      <c r="F3" s="38"/>
      <c r="G3" s="38"/>
      <c r="H3" s="38"/>
      <c r="I3" s="38"/>
      <c r="J3" s="38"/>
      <c r="K3" s="38"/>
      <c r="L3" s="38"/>
      <c r="M3" s="38"/>
      <c r="N3" s="38"/>
      <c r="O3" s="38"/>
    </row>
    <row r="4" spans="2:19" x14ac:dyDescent="0.25">
      <c r="B4" s="39" t="s">
        <v>30</v>
      </c>
      <c r="C4" s="39"/>
      <c r="D4" s="39"/>
      <c r="E4" s="39"/>
      <c r="F4" s="39"/>
      <c r="G4" s="39"/>
      <c r="H4" s="39"/>
      <c r="I4" s="39"/>
      <c r="J4" s="39"/>
      <c r="K4" s="39"/>
      <c r="L4" s="39"/>
      <c r="M4" s="39"/>
      <c r="N4" s="39"/>
      <c r="O4" s="39"/>
    </row>
    <row r="5" spans="2:19" ht="31.5" x14ac:dyDescent="0.25">
      <c r="O5" s="4" t="s">
        <v>7</v>
      </c>
    </row>
    <row r="6" spans="2:19" ht="16.5" thickBot="1" x14ac:dyDescent="0.3"/>
    <row r="7" spans="2:19" ht="37.5" customHeight="1" thickBot="1" x14ac:dyDescent="0.3">
      <c r="B7" s="46" t="s">
        <v>1</v>
      </c>
      <c r="C7" s="46"/>
      <c r="E7" s="44" t="s">
        <v>20</v>
      </c>
      <c r="F7" s="45"/>
      <c r="H7" s="42" t="s">
        <v>16</v>
      </c>
      <c r="I7" s="47"/>
      <c r="K7" s="40" t="s">
        <v>17</v>
      </c>
      <c r="L7" s="41"/>
      <c r="N7" s="42" t="s">
        <v>2</v>
      </c>
      <c r="O7" s="43"/>
    </row>
    <row r="8" spans="2:19" ht="35.25" customHeight="1" x14ac:dyDescent="0.25">
      <c r="B8" s="35" t="s">
        <v>27</v>
      </c>
      <c r="C8" s="34" t="s">
        <v>28</v>
      </c>
      <c r="E8" s="72" t="s">
        <v>11</v>
      </c>
      <c r="F8" s="52">
        <v>33304000</v>
      </c>
      <c r="H8" s="5" t="s">
        <v>33</v>
      </c>
      <c r="I8" s="6">
        <v>9913435.8599999994</v>
      </c>
      <c r="K8" s="101" t="s">
        <v>31</v>
      </c>
      <c r="L8" s="98">
        <f>+F10</f>
        <v>17991919.039999999</v>
      </c>
      <c r="N8" s="50" t="s">
        <v>13</v>
      </c>
      <c r="O8" s="48">
        <v>17377488</v>
      </c>
      <c r="Q8" s="8"/>
      <c r="R8" s="9"/>
    </row>
    <row r="9" spans="2:19" ht="35.25" customHeight="1" x14ac:dyDescent="0.25">
      <c r="B9" s="35"/>
      <c r="C9" s="34"/>
      <c r="E9" s="53"/>
      <c r="F9" s="51"/>
      <c r="H9" s="5" t="s">
        <v>34</v>
      </c>
      <c r="I9" s="6">
        <v>4089913.53</v>
      </c>
      <c r="K9" s="102"/>
      <c r="L9" s="99"/>
      <c r="N9" s="50"/>
      <c r="O9" s="49"/>
    </row>
    <row r="10" spans="2:19" ht="35.25" customHeight="1" x14ac:dyDescent="0.25">
      <c r="B10" s="35"/>
      <c r="C10" s="34"/>
      <c r="E10" s="53" t="s">
        <v>5</v>
      </c>
      <c r="F10" s="51">
        <v>17991919.039999999</v>
      </c>
      <c r="H10" s="5" t="s">
        <v>35</v>
      </c>
      <c r="I10" s="6">
        <v>3275969.25</v>
      </c>
      <c r="K10" s="102"/>
      <c r="L10" s="99"/>
      <c r="N10" s="50" t="s">
        <v>14</v>
      </c>
      <c r="O10" s="51">
        <v>9913435.8599999994</v>
      </c>
      <c r="R10" s="105"/>
      <c r="S10" s="88"/>
    </row>
    <row r="11" spans="2:19" ht="35.25" customHeight="1" x14ac:dyDescent="0.25">
      <c r="B11" s="35"/>
      <c r="C11" s="34"/>
      <c r="E11" s="53"/>
      <c r="F11" s="51"/>
      <c r="H11" s="10" t="s">
        <v>36</v>
      </c>
      <c r="I11" s="7">
        <v>177102.74</v>
      </c>
      <c r="K11" s="102"/>
      <c r="L11" s="99"/>
      <c r="N11" s="50"/>
      <c r="O11" s="51"/>
      <c r="R11" s="105"/>
      <c r="S11" s="88"/>
    </row>
    <row r="12" spans="2:19" ht="35.25" customHeight="1" thickBot="1" x14ac:dyDescent="0.3">
      <c r="B12" s="35"/>
      <c r="C12" s="34"/>
      <c r="E12" s="53" t="s">
        <v>39</v>
      </c>
      <c r="F12" s="51">
        <f>+F8-F10</f>
        <v>15312080.960000001</v>
      </c>
      <c r="H12" s="11" t="s">
        <v>37</v>
      </c>
      <c r="I12" s="12">
        <v>535497.66</v>
      </c>
      <c r="K12" s="103"/>
      <c r="L12" s="100"/>
      <c r="N12" s="50"/>
      <c r="O12" s="51"/>
      <c r="R12" s="105"/>
      <c r="S12" s="89"/>
    </row>
    <row r="13" spans="2:19" ht="24.75" customHeight="1" thickBot="1" x14ac:dyDescent="0.3">
      <c r="E13" s="53"/>
      <c r="F13" s="51"/>
      <c r="H13" s="13"/>
      <c r="I13" s="14"/>
      <c r="K13" s="66"/>
      <c r="L13" s="67"/>
      <c r="N13" s="50" t="s">
        <v>15</v>
      </c>
      <c r="O13" s="104">
        <f>+O10/O8</f>
        <v>0.57047577072129174</v>
      </c>
    </row>
    <row r="14" spans="2:19" ht="39" customHeight="1" thickBot="1" x14ac:dyDescent="0.3">
      <c r="C14" s="15"/>
      <c r="E14" s="16" t="s">
        <v>12</v>
      </c>
      <c r="F14" s="17">
        <f>+F10/F8</f>
        <v>0.54023297621907274</v>
      </c>
      <c r="H14" s="73" t="s">
        <v>21</v>
      </c>
      <c r="I14" s="74"/>
      <c r="K14" s="66"/>
      <c r="L14" s="67"/>
      <c r="N14" s="50"/>
      <c r="O14" s="104"/>
      <c r="Q14" s="18"/>
    </row>
    <row r="15" spans="2:19" ht="16.5" customHeight="1" x14ac:dyDescent="0.25">
      <c r="C15" s="15"/>
      <c r="E15" s="13"/>
      <c r="F15" s="19"/>
      <c r="H15" s="50" t="s">
        <v>43</v>
      </c>
      <c r="I15" s="70">
        <v>8574666.1300000008</v>
      </c>
      <c r="K15" s="66"/>
      <c r="L15" s="67"/>
      <c r="N15" s="21"/>
      <c r="O15" s="22"/>
    </row>
    <row r="16" spans="2:19" ht="41.25" customHeight="1" x14ac:dyDescent="0.25">
      <c r="C16" s="15"/>
      <c r="E16" s="23"/>
      <c r="F16" s="22"/>
      <c r="H16" s="50"/>
      <c r="I16" s="71"/>
      <c r="K16" s="66"/>
      <c r="L16" s="67"/>
      <c r="N16" s="5" t="s">
        <v>26</v>
      </c>
      <c r="O16" s="24">
        <v>0</v>
      </c>
    </row>
    <row r="17" spans="2:17" ht="54" customHeight="1" x14ac:dyDescent="0.25">
      <c r="C17" s="15"/>
      <c r="E17" s="23"/>
      <c r="F17" s="22"/>
      <c r="H17" s="5" t="s">
        <v>42</v>
      </c>
      <c r="I17" s="20">
        <v>7231459.4500000002</v>
      </c>
      <c r="K17" s="66"/>
      <c r="L17" s="67"/>
      <c r="N17" s="5" t="s">
        <v>25</v>
      </c>
      <c r="O17" s="24" t="s">
        <v>44</v>
      </c>
    </row>
    <row r="18" spans="2:17" ht="33" customHeight="1" x14ac:dyDescent="0.25">
      <c r="E18" s="66"/>
      <c r="F18" s="67"/>
      <c r="H18" s="25" t="s">
        <v>41</v>
      </c>
      <c r="I18" s="20">
        <v>458806.46</v>
      </c>
      <c r="K18" s="66"/>
      <c r="L18" s="67"/>
      <c r="N18" s="25" t="s">
        <v>23</v>
      </c>
      <c r="O18" s="24">
        <v>77</v>
      </c>
    </row>
    <row r="19" spans="2:17" ht="33.75" customHeight="1" thickBot="1" x14ac:dyDescent="0.3">
      <c r="E19" s="68"/>
      <c r="F19" s="69"/>
      <c r="H19" s="26" t="s">
        <v>32</v>
      </c>
      <c r="I19" s="27">
        <v>1726987</v>
      </c>
      <c r="K19" s="68"/>
      <c r="L19" s="69"/>
      <c r="N19" s="26" t="s">
        <v>22</v>
      </c>
      <c r="O19" s="28">
        <v>7</v>
      </c>
    </row>
    <row r="20" spans="2:17" ht="23.25" customHeight="1" thickBot="1" x14ac:dyDescent="0.3"/>
    <row r="21" spans="2:17" ht="35.25" customHeight="1" thickBot="1" x14ac:dyDescent="0.3">
      <c r="D21" s="86" t="s">
        <v>4</v>
      </c>
      <c r="E21" s="87"/>
      <c r="F21" s="87" t="s">
        <v>3</v>
      </c>
      <c r="G21" s="87"/>
      <c r="H21" s="29" t="s">
        <v>5</v>
      </c>
      <c r="I21" s="30" t="s">
        <v>6</v>
      </c>
      <c r="K21" s="42" t="s">
        <v>46</v>
      </c>
      <c r="L21" s="96"/>
      <c r="M21" s="96"/>
      <c r="N21" s="97"/>
      <c r="O21" s="43"/>
    </row>
    <row r="22" spans="2:17" ht="51.75" customHeight="1" x14ac:dyDescent="0.25">
      <c r="B22" s="42" t="s">
        <v>38</v>
      </c>
      <c r="C22" s="77" t="s">
        <v>24</v>
      </c>
      <c r="D22" s="80" t="s">
        <v>29</v>
      </c>
      <c r="E22" s="81"/>
      <c r="F22" s="60">
        <f>+F8</f>
        <v>33304000</v>
      </c>
      <c r="G22" s="61"/>
      <c r="H22" s="57">
        <f>+F10</f>
        <v>17991919.039999999</v>
      </c>
      <c r="I22" s="54">
        <f>+F14</f>
        <v>0.54023297621907274</v>
      </c>
      <c r="K22" s="93" t="s">
        <v>47</v>
      </c>
      <c r="L22" s="94"/>
      <c r="M22" s="94"/>
      <c r="N22" s="94"/>
      <c r="O22" s="95"/>
    </row>
    <row r="23" spans="2:17" ht="51.75" customHeight="1" x14ac:dyDescent="0.25">
      <c r="B23" s="75"/>
      <c r="C23" s="78"/>
      <c r="D23" s="82"/>
      <c r="E23" s="83"/>
      <c r="F23" s="62"/>
      <c r="G23" s="63"/>
      <c r="H23" s="58"/>
      <c r="I23" s="55"/>
      <c r="K23" s="93" t="s">
        <v>48</v>
      </c>
      <c r="L23" s="94"/>
      <c r="M23" s="94"/>
      <c r="N23" s="94"/>
      <c r="O23" s="95"/>
      <c r="P23" s="32"/>
      <c r="Q23" s="33"/>
    </row>
    <row r="24" spans="2:17" ht="51.75" customHeight="1" x14ac:dyDescent="0.25">
      <c r="B24" s="75"/>
      <c r="C24" s="78"/>
      <c r="D24" s="82"/>
      <c r="E24" s="83"/>
      <c r="F24" s="62"/>
      <c r="G24" s="63"/>
      <c r="H24" s="58"/>
      <c r="I24" s="55"/>
      <c r="K24" s="93" t="s">
        <v>49</v>
      </c>
      <c r="L24" s="94"/>
      <c r="M24" s="94"/>
      <c r="N24" s="94"/>
      <c r="O24" s="95"/>
    </row>
    <row r="25" spans="2:17" ht="51.75" customHeight="1" x14ac:dyDescent="0.25">
      <c r="B25" s="75"/>
      <c r="C25" s="78"/>
      <c r="D25" s="82"/>
      <c r="E25" s="83"/>
      <c r="F25" s="62"/>
      <c r="G25" s="63"/>
      <c r="H25" s="58"/>
      <c r="I25" s="55"/>
      <c r="K25" s="93" t="s">
        <v>50</v>
      </c>
      <c r="L25" s="94"/>
      <c r="M25" s="94"/>
      <c r="N25" s="94"/>
      <c r="O25" s="95"/>
    </row>
    <row r="26" spans="2:17" ht="51.75" customHeight="1" thickBot="1" x14ac:dyDescent="0.3">
      <c r="B26" s="76"/>
      <c r="C26" s="79"/>
      <c r="D26" s="84"/>
      <c r="E26" s="85"/>
      <c r="F26" s="64"/>
      <c r="G26" s="65"/>
      <c r="H26" s="59"/>
      <c r="I26" s="56"/>
      <c r="K26" s="90" t="s">
        <v>51</v>
      </c>
      <c r="L26" s="91"/>
      <c r="M26" s="91"/>
      <c r="N26" s="91"/>
      <c r="O26" s="92"/>
    </row>
    <row r="27" spans="2:17" ht="15" customHeight="1" x14ac:dyDescent="0.25">
      <c r="K27" s="31"/>
    </row>
    <row r="28" spans="2:17" x14ac:dyDescent="0.25">
      <c r="K28" s="31"/>
    </row>
  </sheetData>
  <mergeCells count="45">
    <mergeCell ref="S10:S12"/>
    <mergeCell ref="K26:O26"/>
    <mergeCell ref="K24:O24"/>
    <mergeCell ref="K25:O25"/>
    <mergeCell ref="K21:O21"/>
    <mergeCell ref="K23:O23"/>
    <mergeCell ref="K22:O22"/>
    <mergeCell ref="K13:L19"/>
    <mergeCell ref="L8:L12"/>
    <mergeCell ref="K8:K12"/>
    <mergeCell ref="O13:O14"/>
    <mergeCell ref="N13:N14"/>
    <mergeCell ref="R10:R12"/>
    <mergeCell ref="B22:B26"/>
    <mergeCell ref="C22:C26"/>
    <mergeCell ref="D22:E26"/>
    <mergeCell ref="D21:E21"/>
    <mergeCell ref="F21:G21"/>
    <mergeCell ref="F10:F11"/>
    <mergeCell ref="F12:F13"/>
    <mergeCell ref="E12:E13"/>
    <mergeCell ref="E8:E9"/>
    <mergeCell ref="H14:I14"/>
    <mergeCell ref="I22:I26"/>
    <mergeCell ref="H22:H26"/>
    <mergeCell ref="F22:G26"/>
    <mergeCell ref="E18:F19"/>
    <mergeCell ref="H15:H16"/>
    <mergeCell ref="I15:I16"/>
    <mergeCell ref="C8:C12"/>
    <mergeCell ref="B8:B12"/>
    <mergeCell ref="B2:O2"/>
    <mergeCell ref="B3:O3"/>
    <mergeCell ref="B4:O4"/>
    <mergeCell ref="K7:L7"/>
    <mergeCell ref="N7:O7"/>
    <mergeCell ref="E7:F7"/>
    <mergeCell ref="B7:C7"/>
    <mergeCell ref="H7:I7"/>
    <mergeCell ref="O8:O9"/>
    <mergeCell ref="N8:N9"/>
    <mergeCell ref="O10:O12"/>
    <mergeCell ref="N10:N12"/>
    <mergeCell ref="F8:F9"/>
    <mergeCell ref="E10:E11"/>
  </mergeCells>
  <phoneticPr fontId="3"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2" sqref="B2:B3"/>
    </sheetView>
  </sheetViews>
  <sheetFormatPr baseColWidth="10" defaultRowHeight="15" x14ac:dyDescent="0.25"/>
  <cols>
    <col min="1" max="1" width="12.85546875" customWidth="1"/>
    <col min="2" max="2" width="16.28515625" customWidth="1"/>
  </cols>
  <sheetData>
    <row r="1" spans="1:2" ht="25.5" x14ac:dyDescent="0.25">
      <c r="A1" s="1" t="s">
        <v>8</v>
      </c>
      <c r="B1" s="2">
        <f>+Tablero!$L$8</f>
        <v>17991919.039999999</v>
      </c>
    </row>
    <row r="2" spans="1:2" ht="38.25" x14ac:dyDescent="0.25">
      <c r="A2" s="1" t="s">
        <v>19</v>
      </c>
      <c r="B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9"/>
  <sheetViews>
    <sheetView zoomScale="115" zoomScaleNormal="115" workbookViewId="0">
      <selection activeCell="B2" sqref="B2:B3"/>
    </sheetView>
  </sheetViews>
  <sheetFormatPr baseColWidth="10" defaultRowHeight="15" x14ac:dyDescent="0.25"/>
  <cols>
    <col min="1" max="1" width="34.42578125" bestFit="1" customWidth="1"/>
    <col min="2" max="2" width="15.28515625" bestFit="1" customWidth="1"/>
  </cols>
  <sheetData>
    <row r="2" spans="1:2" x14ac:dyDescent="0.25">
      <c r="A2" s="106" t="s">
        <v>0</v>
      </c>
      <c r="B2" s="110">
        <f>+Tablero!F8</f>
        <v>33304000</v>
      </c>
    </row>
    <row r="3" spans="1:2" x14ac:dyDescent="0.25">
      <c r="A3" s="107"/>
      <c r="B3" s="111"/>
    </row>
    <row r="4" spans="1:2" x14ac:dyDescent="0.25">
      <c r="A4" s="106" t="s">
        <v>9</v>
      </c>
      <c r="B4" s="108">
        <f>+Tablero!F10</f>
        <v>17991919.039999999</v>
      </c>
    </row>
    <row r="5" spans="1:2" x14ac:dyDescent="0.25">
      <c r="A5" s="107"/>
      <c r="B5" s="109"/>
    </row>
    <row r="6" spans="1:2" x14ac:dyDescent="0.25">
      <c r="A6" s="106" t="s">
        <v>10</v>
      </c>
      <c r="B6" s="112">
        <f>+B4/B2</f>
        <v>0.54023297621907274</v>
      </c>
    </row>
    <row r="7" spans="1:2" x14ac:dyDescent="0.25">
      <c r="A7" s="107"/>
      <c r="B7" s="113"/>
    </row>
    <row r="8" spans="1:2" ht="25.5" customHeight="1" x14ac:dyDescent="0.25">
      <c r="A8" s="106" t="s">
        <v>40</v>
      </c>
      <c r="B8" s="108">
        <f>+B2-B4</f>
        <v>15312080.960000001</v>
      </c>
    </row>
    <row r="9" spans="1:2" x14ac:dyDescent="0.25">
      <c r="A9" s="107"/>
      <c r="B9" s="109"/>
    </row>
  </sheetData>
  <mergeCells count="8">
    <mergeCell ref="A8:A9"/>
    <mergeCell ref="B8:B9"/>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purl.org/dc/dcmitype/"/>
    <ds:schemaRef ds:uri="http://purl.org/dc/elements/1.1/"/>
    <ds:schemaRef ds:uri="efcf9931-6988-4c26-989d-90fd7d9d6177"/>
    <ds:schemaRef ds:uri="http://purl.org/dc/terms/"/>
    <ds:schemaRef ds:uri="http://schemas.openxmlformats.org/package/2006/metadata/core-properties"/>
    <ds:schemaRef ds:uri="2de3127d-b50e-4c29-b846-9213acea4d89"/>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amsa amsa</cp:lastModifiedBy>
  <cp:lastPrinted>2023-08-11T18:20:47Z</cp:lastPrinted>
  <dcterms:created xsi:type="dcterms:W3CDTF">2023-02-11T22:01:01Z</dcterms:created>
  <dcterms:modified xsi:type="dcterms:W3CDTF">2023-09-11T16:05:09Z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