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febrero\"/>
    </mc:Choice>
  </mc:AlternateContent>
  <bookViews>
    <workbookView xWindow="0" yWindow="0" windowWidth="28800" windowHeight="11730"/>
  </bookViews>
  <sheets>
    <sheet name="NOMINA 029 " sheetId="1" r:id="rId1"/>
    <sheet name="Hoja1" sheetId="2" r:id="rId2"/>
  </sheets>
  <definedNames>
    <definedName name="_xlnm._FilterDatabase" localSheetId="0" hidden="1">'NOMINA 029 '!$E$8:$M$22</definedName>
    <definedName name="_xlnm.Print_Area" localSheetId="0">'NOMINA 029 '!$D$1:$M$31</definedName>
    <definedName name="_xlnm.Print_Titles" localSheetId="0">'NOMINA 029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E10" i="1" l="1"/>
  <c r="F3" i="2" l="1"/>
  <c r="F4" i="2"/>
  <c r="F5" i="2"/>
  <c r="F6" i="2"/>
  <c r="F7" i="2"/>
  <c r="F8" i="2"/>
  <c r="F9" i="2"/>
  <c r="F10" i="2"/>
  <c r="F11" i="2"/>
  <c r="F12" i="2"/>
  <c r="F13" i="2"/>
  <c r="F2" i="2"/>
  <c r="F43" i="2"/>
  <c r="F44" i="2"/>
  <c r="F45" i="2"/>
  <c r="F47" i="2" s="1"/>
  <c r="F38" i="2"/>
  <c r="F36" i="2"/>
  <c r="F40" i="2" s="1"/>
  <c r="F37" i="2"/>
  <c r="F28" i="2"/>
  <c r="F27" i="2"/>
  <c r="F26" i="2"/>
  <c r="F21" i="2"/>
  <c r="F22" i="2"/>
  <c r="F23" i="2"/>
  <c r="F24" i="2"/>
  <c r="F25" i="2"/>
  <c r="F29" i="2"/>
  <c r="F20" i="2"/>
  <c r="F19" i="2"/>
  <c r="F15" i="2" l="1"/>
  <c r="F32" i="2"/>
  <c r="F50" i="2" l="1"/>
</calcChain>
</file>

<file path=xl/sharedStrings.xml><?xml version="1.0" encoding="utf-8"?>
<sst xmlns="http://schemas.openxmlformats.org/spreadsheetml/2006/main" count="150" uniqueCount="113">
  <si>
    <t xml:space="preserve">UBICACIÓN </t>
  </si>
  <si>
    <t xml:space="preserve">NOMBRE </t>
  </si>
  <si>
    <t xml:space="preserve">NO. </t>
  </si>
  <si>
    <t>DEVENGADO</t>
  </si>
  <si>
    <t xml:space="preserve">Control Ambiental </t>
  </si>
  <si>
    <t>NO.</t>
  </si>
  <si>
    <t>NATURALEZA DEL SERVICIO</t>
  </si>
  <si>
    <t>CANTIDAD</t>
  </si>
  <si>
    <t>MESES</t>
  </si>
  <si>
    <t>HONORARIOS</t>
  </si>
  <si>
    <t>MONTO ANUAL</t>
  </si>
  <si>
    <t>Profesional de Dirección Ejecutiva</t>
  </si>
  <si>
    <t>Profesional de Comunicación Social</t>
  </si>
  <si>
    <t>Técnico en Mantenimiento</t>
  </si>
  <si>
    <t>Técnica en Informática</t>
  </si>
  <si>
    <t>Técnico en Tesoreria</t>
  </si>
  <si>
    <t>Técnico en Inventarios</t>
  </si>
  <si>
    <t>Técnico División Financiera</t>
  </si>
  <si>
    <t>Técnicos en Transportes</t>
  </si>
  <si>
    <t>Técnico en Mesajeria</t>
  </si>
  <si>
    <t>Técnica en Evaluación y Seguimiento</t>
  </si>
  <si>
    <t>Técnica en Información Pública</t>
  </si>
  <si>
    <t>Técnico en Manejo de Maquinaria</t>
  </si>
  <si>
    <t xml:space="preserve">Profesional en Metales </t>
  </si>
  <si>
    <t>Profesional en Control Ambiental</t>
  </si>
  <si>
    <t>Técnica en Control Ambiental</t>
  </si>
  <si>
    <t>Técnica en Desechos Líquidos</t>
  </si>
  <si>
    <t>Técnico en Desechos Sólidos</t>
  </si>
  <si>
    <t>Técnico en Limpieza del Lago</t>
  </si>
  <si>
    <t>Profesional en Reingenieria</t>
  </si>
  <si>
    <t>Técnico en Reingenieria</t>
  </si>
  <si>
    <t>Tecnica en Educación Ambiental</t>
  </si>
  <si>
    <t>Técnica en Ordenamiento Territorial</t>
  </si>
  <si>
    <t>Técnico en Ejecución de Proyectos</t>
  </si>
  <si>
    <t>Técncia Asistente de Proyectos</t>
  </si>
  <si>
    <t>Técnico Conservación de Suelos</t>
  </si>
  <si>
    <t>Técnica Asistente Forestal</t>
  </si>
  <si>
    <t>Técnico Forestal</t>
  </si>
  <si>
    <t xml:space="preserve">NIT </t>
  </si>
  <si>
    <t>FACTURA</t>
  </si>
  <si>
    <t>Realizó:</t>
  </si>
  <si>
    <t>Vo.Bo.</t>
  </si>
  <si>
    <t xml:space="preserve">Claudia Reinoso Fuentes </t>
  </si>
  <si>
    <t xml:space="preserve">                                 Edgar Rolando Zamora Ruíz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</si>
  <si>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</si>
  <si>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</si>
  <si>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</si>
  <si>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</si>
  <si>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ACTA</t>
  </si>
  <si>
    <t xml:space="preserve">FECHA DE EMISIÓN </t>
  </si>
  <si>
    <t xml:space="preserve">DURACIÓN DEL ACTA </t>
  </si>
  <si>
    <t>03/01/2022 AL 31/03/2022</t>
  </si>
  <si>
    <t xml:space="preserve">Educación Ambiental </t>
  </si>
  <si>
    <t>O1-2022</t>
  </si>
  <si>
    <t xml:space="preserve">Fredy Oswaldo Alfaro Sánchez </t>
  </si>
  <si>
    <t xml:space="preserve">Comunicación Social </t>
  </si>
  <si>
    <t>132B8028 - 1063601172</t>
  </si>
  <si>
    <t>O2-2022</t>
  </si>
  <si>
    <t>O3-2022</t>
  </si>
  <si>
    <t xml:space="preserve">Julio Alberto Rodriguez Martinez </t>
  </si>
  <si>
    <t xml:space="preserve">Administrativo Financiero </t>
  </si>
  <si>
    <t>0D2D235D - 3752543458</t>
  </si>
  <si>
    <t>O4-2022</t>
  </si>
  <si>
    <t>Lucía Beatriz Monzón Tezó</t>
  </si>
  <si>
    <t xml:space="preserve">Desechos Liquidos y Sólidos </t>
  </si>
  <si>
    <t>620EC076 - 3648015705</t>
  </si>
  <si>
    <t>O5-2022</t>
  </si>
  <si>
    <t xml:space="preserve">Byron Nearly Catalán Cardona </t>
  </si>
  <si>
    <t xml:space="preserve">Ordenamiento Territorial </t>
  </si>
  <si>
    <t>9A9F192C - 1139165059</t>
  </si>
  <si>
    <t>98508040</t>
  </si>
  <si>
    <t>O6-2022</t>
  </si>
  <si>
    <t xml:space="preserve">Aarón Josué García Rojas </t>
  </si>
  <si>
    <t>D4079A38 - 1694058265</t>
  </si>
  <si>
    <t xml:space="preserve">Karla Esmeralda Torres Garcia </t>
  </si>
  <si>
    <t>37810DFE - 2696692848</t>
  </si>
  <si>
    <t>O8-2022</t>
  </si>
  <si>
    <t xml:space="preserve">Juan Carlos Pérez Avilez </t>
  </si>
  <si>
    <t>3CF4D1F7 - 3966780888</t>
  </si>
  <si>
    <t>O9-2022</t>
  </si>
  <si>
    <t>03/01/2022 AL 31/05/2022</t>
  </si>
  <si>
    <t xml:space="preserve">Christa Melisa Lemus Lucas </t>
  </si>
  <si>
    <t>394EDE79 - 2721400792</t>
  </si>
  <si>
    <t xml:space="preserve">Carmen Danelly Hernández Meléndez </t>
  </si>
  <si>
    <t>C164BBBF - 3061138628</t>
  </si>
  <si>
    <t xml:space="preserve">Rudy Francisco Argueta Velásquez </t>
  </si>
  <si>
    <t xml:space="preserve">Ejecucción de Proyectos </t>
  </si>
  <si>
    <t>E6AAD81E - 985091159</t>
  </si>
  <si>
    <t xml:space="preserve">Mercy Elizabeth Edelman Rivas </t>
  </si>
  <si>
    <t>A263FD71 - 2582923342</t>
  </si>
  <si>
    <t xml:space="preserve">Lady Karina Cifuentes Barrios </t>
  </si>
  <si>
    <t xml:space="preserve">Relaciones Interinstitucionales </t>
  </si>
  <si>
    <t>DC4B18DE - 2385988344</t>
  </si>
  <si>
    <t xml:space="preserve">Rudy Rolando Hernández Juárez </t>
  </si>
  <si>
    <t>Auditoría</t>
  </si>
  <si>
    <t>D24E8653 - 3403235955</t>
  </si>
  <si>
    <t>Alejandro Manuel Del Valle Valdiviezo</t>
  </si>
  <si>
    <t>3E5C8220 - 2600814241</t>
  </si>
  <si>
    <t>AUTORIDAD PARA EL MANEJO SUSTENTABLE DE LA CUENCA Y DEL LAGO DE AMATITLÁN
LISTADO DE PAGO SUBGRUPO 18</t>
  </si>
  <si>
    <t>PAGO MENSUAL CORRESPONDIENTE AL MES DE FEBRERO 2022</t>
  </si>
  <si>
    <t>Gerardo Gabriel Figueroa Huie</t>
  </si>
  <si>
    <t>0AE80016 - 1972325179</t>
  </si>
  <si>
    <t>O7-2022</t>
  </si>
  <si>
    <t>16-2022</t>
  </si>
  <si>
    <t>15-2022</t>
  </si>
  <si>
    <t>14-2022</t>
  </si>
  <si>
    <t>13-2022</t>
  </si>
  <si>
    <t>03/01/2022 AL 30/06/2022</t>
  </si>
  <si>
    <t>10-2022</t>
  </si>
  <si>
    <t>11-2022</t>
  </si>
  <si>
    <t xml:space="preserve">TOTAL </t>
  </si>
  <si>
    <t>03/01/2022 AL 30/09/2022</t>
  </si>
  <si>
    <t>17/01/2022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</si>
</sst>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.5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sz val="10.5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color theme="1" tint="4.9989318521683403E-2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8" fontId="7" fillId="5" borderId="7" xfId="0" applyNumberFormat="1" applyFont="1" applyFill="1" applyBorder="1" applyAlignment="1">
      <alignment horizontal="center" vertical="center"/>
    </xf>
    <xf numFmtId="8" fontId="7" fillId="5" borderId="7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8" fontId="7" fillId="5" borderId="9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/>
    </xf>
    <xf numFmtId="8" fontId="0" fillId="0" borderId="0" xfId="0" applyNumberFormat="1"/>
    <xf numFmtId="0" fontId="7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/>
    </xf>
    <xf numFmtId="8" fontId="7" fillId="5" borderId="4" xfId="0" applyNumberFormat="1" applyFont="1" applyFill="1" applyBorder="1" applyAlignment="1">
      <alignment horizontal="center" vertical="center"/>
    </xf>
    <xf numFmtId="8" fontId="8" fillId="0" borderId="0" xfId="0" applyNumberFormat="1" applyFont="1"/>
    <xf numFmtId="0" fontId="7" fillId="5" borderId="5" xfId="0" applyFont="1" applyFill="1" applyBorder="1" applyAlignment="1">
      <alignment horizontal="center" vertical="center"/>
    </xf>
    <xf numFmtId="8" fontId="7" fillId="5" borderId="5" xfId="0" applyNumberFormat="1" applyFont="1" applyFill="1" applyBorder="1" applyAlignment="1">
      <alignment horizontal="center" vertical="center"/>
    </xf>
    <xf numFmtId="8" fontId="7" fillId="5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right" vertical="center"/>
    </xf>
    <xf numFmtId="49" fontId="16" fillId="2" borderId="2" xfId="2" applyNumberFormat="1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0" fillId="2" borderId="0" xfId="0" applyFill="1"/>
    <xf numFmtId="164" fontId="18" fillId="2" borderId="1" xfId="0" applyNumberFormat="1" applyFont="1" applyFill="1" applyBorder="1" applyAlignment="1">
      <alignment horizontal="left"/>
    </xf>
    <xf numFmtId="164" fontId="19" fillId="2" borderId="1" xfId="1" applyNumberFormat="1" applyFont="1" applyFill="1" applyBorder="1" applyAlignment="1">
      <alignment vertical="center"/>
    </xf>
    <xf numFmtId="164" fontId="19" fillId="2" borderId="3" xfId="1" applyNumberFormat="1" applyFont="1" applyFill="1" applyBorder="1" applyAlignment="1">
      <alignment vertical="center"/>
    </xf>
    <xf numFmtId="11" fontId="10" fillId="2" borderId="1" xfId="0" applyNumberFormat="1" applyFont="1" applyFill="1" applyBorder="1" applyAlignment="1">
      <alignment horizontal="center" vertical="center"/>
    </xf>
    <xf numFmtId="44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1" fontId="10" fillId="2" borderId="0" xfId="0" applyNumberFormat="1" applyFont="1" applyFill="1" applyBorder="1" applyAlignment="1">
      <alignment horizontal="center" vertical="center"/>
    </xf>
    <xf numFmtId="164" fontId="20" fillId="2" borderId="1" xfId="1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0" fillId="2" borderId="0" xfId="1" applyNumberFormat="1" applyFont="1" applyFill="1" applyBorder="1" applyAlignment="1">
      <alignment vertical="center"/>
    </xf>
    <xf numFmtId="0" fontId="17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left" vertical="center"/>
    </xf>
    <xf numFmtId="0" fontId="17" fillId="2" borderId="11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0" xfId="15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3"/>
      <tableStyleElement type="headerRow" dxfId="12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26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4</xdr:col>
      <xdr:colOff>36633</xdr:colOff>
      <xdr:row>1</xdr:row>
      <xdr:rowOff>35888</xdr:rowOff>
    </xdr:from>
    <xdr:to>
      <xdr:col>7</xdr:col>
      <xdr:colOff>600808</xdr:colOff>
      <xdr:row>4</xdr:row>
      <xdr:rowOff>51287</xdr:rowOff>
    </xdr:to>
    <xdr:pic>
      <xdr:nvPicPr>
        <xdr:cNvPr id="376" name="Imagen 3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8" y="167773"/>
          <a:ext cx="2945425" cy="72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115" zoomScaleNormal="115" zoomScalePageLayoutView="150" workbookViewId="0">
      <pane xSplit="1" ySplit="8" topLeftCell="D9" activePane="bottomRight" state="frozen"/>
      <selection pane="topRight" activeCell="B1" sqref="B1"/>
      <selection pane="bottomLeft" activeCell="A10" sqref="A10"/>
      <selection pane="bottomRight" activeCell="K13" sqref="K13"/>
    </sheetView>
  </sheetViews>
  <sheetFormatPr baseColWidth="10" defaultColWidth="10.85546875" defaultRowHeight="12.75" x14ac:dyDescent="0.2"/>
  <cols>
    <col min="1" max="1" width="2.140625" style="3" hidden="1" customWidth="1"/>
    <col min="2" max="4" width="2.140625" style="31" customWidth="1"/>
    <col min="5" max="5" width="4.85546875" style="2" bestFit="1" customWidth="1"/>
    <col min="6" max="6" width="14.140625" style="32" customWidth="1"/>
    <col min="7" max="7" width="16.7109375" style="32" customWidth="1"/>
    <col min="8" max="8" width="13.85546875" style="32" customWidth="1"/>
    <col min="9" max="9" width="22.7109375" style="32" bestFit="1" customWidth="1"/>
    <col min="10" max="10" width="31.7109375" style="32" customWidth="1"/>
    <col min="11" max="11" width="25.28515625" style="32" customWidth="1"/>
    <col min="12" max="12" width="16.42578125" style="5" bestFit="1" customWidth="1"/>
    <col min="13" max="13" width="21.85546875" style="5" customWidth="1"/>
    <col min="14" max="16384" width="10.85546875" style="1"/>
  </cols>
  <sheetData>
    <row r="1" spans="1:13" s="33" customFormat="1" ht="10.5" customHeight="1" x14ac:dyDescent="0.2">
      <c r="B1" s="31"/>
      <c r="C1" s="31"/>
      <c r="D1" s="31"/>
      <c r="E1" s="32"/>
      <c r="H1" s="32"/>
      <c r="I1" s="32"/>
    </row>
    <row r="2" spans="1:13" s="33" customFormat="1" ht="26.25" customHeight="1" x14ac:dyDescent="0.2">
      <c r="B2" s="31"/>
      <c r="C2" s="31"/>
      <c r="D2" s="31"/>
      <c r="E2" s="32"/>
      <c r="F2" s="68" t="s">
        <v>98</v>
      </c>
      <c r="G2" s="68"/>
      <c r="H2" s="68"/>
      <c r="I2" s="68"/>
      <c r="J2" s="68"/>
      <c r="K2" s="68"/>
      <c r="L2" s="68"/>
      <c r="M2" s="68"/>
    </row>
    <row r="3" spans="1:13" s="33" customFormat="1" ht="16.5" customHeight="1" x14ac:dyDescent="0.2">
      <c r="B3" s="31"/>
      <c r="C3" s="31"/>
      <c r="D3" s="31"/>
      <c r="E3" s="32"/>
      <c r="G3" s="69"/>
      <c r="H3" s="69"/>
      <c r="I3" s="69"/>
      <c r="J3" s="69"/>
      <c r="K3" s="69"/>
      <c r="L3" s="69"/>
      <c r="M3" s="69"/>
    </row>
    <row r="4" spans="1:13" s="33" customFormat="1" ht="12.75" customHeight="1" x14ac:dyDescent="0.2">
      <c r="B4" s="31"/>
      <c r="C4" s="31"/>
      <c r="D4" s="31"/>
      <c r="E4" s="32"/>
      <c r="G4" s="71" t="s">
        <v>99</v>
      </c>
      <c r="H4" s="71"/>
      <c r="I4" s="71"/>
      <c r="J4" s="71"/>
      <c r="K4" s="71"/>
      <c r="L4" s="71"/>
      <c r="M4" s="47"/>
    </row>
    <row r="5" spans="1:13" s="33" customFormat="1" ht="9.75" customHeight="1" x14ac:dyDescent="0.2">
      <c r="B5" s="31"/>
      <c r="C5" s="31"/>
      <c r="D5" s="31"/>
      <c r="E5" s="70"/>
      <c r="F5" s="70"/>
      <c r="G5" s="70"/>
      <c r="H5" s="70"/>
      <c r="I5" s="70"/>
      <c r="J5" s="70"/>
      <c r="K5" s="70"/>
      <c r="L5" s="70"/>
      <c r="M5" s="70"/>
    </row>
    <row r="6" spans="1:13" s="33" customFormat="1" ht="9.75" customHeight="1" x14ac:dyDescent="0.2">
      <c r="B6" s="31"/>
      <c r="C6" s="31"/>
      <c r="D6" s="31"/>
      <c r="E6" s="34"/>
      <c r="F6" s="48"/>
      <c r="G6" s="72"/>
      <c r="H6" s="72"/>
      <c r="I6" s="72"/>
      <c r="J6" s="72"/>
      <c r="K6" s="72"/>
      <c r="L6" s="72"/>
      <c r="M6" s="48"/>
    </row>
    <row r="7" spans="1:13" s="33" customFormat="1" ht="9" customHeight="1" x14ac:dyDescent="0.2">
      <c r="B7" s="31"/>
      <c r="C7" s="31"/>
      <c r="D7" s="31"/>
      <c r="E7" s="34"/>
      <c r="F7" s="35"/>
      <c r="G7" s="35"/>
      <c r="H7" s="35"/>
      <c r="I7" s="35"/>
      <c r="J7" s="35"/>
      <c r="K7" s="35"/>
      <c r="L7" s="35"/>
      <c r="M7" s="35"/>
    </row>
    <row r="8" spans="1:13" ht="28.5" customHeight="1" x14ac:dyDescent="0.25">
      <c r="A8" s="1"/>
      <c r="E8" s="36" t="s">
        <v>2</v>
      </c>
      <c r="F8" s="36" t="s">
        <v>38</v>
      </c>
      <c r="G8" s="36" t="s">
        <v>48</v>
      </c>
      <c r="H8" s="37" t="s">
        <v>49</v>
      </c>
      <c r="I8" s="38" t="s">
        <v>50</v>
      </c>
      <c r="J8" s="36" t="s">
        <v>1</v>
      </c>
      <c r="K8" s="36" t="s">
        <v>0</v>
      </c>
      <c r="L8" s="36" t="s">
        <v>3</v>
      </c>
      <c r="M8" s="36" t="s">
        <v>39</v>
      </c>
    </row>
    <row r="9" spans="1:13" s="5" customFormat="1" ht="26.25" customHeight="1" x14ac:dyDescent="0.2">
      <c r="B9" s="31"/>
      <c r="C9" s="31"/>
      <c r="D9" s="31"/>
      <c r="E9" s="39">
        <v>1</v>
      </c>
      <c r="F9" s="39">
        <v>7350279</v>
      </c>
      <c r="G9" s="58" t="s">
        <v>53</v>
      </c>
      <c r="H9" s="40">
        <v>44564</v>
      </c>
      <c r="I9" s="39" t="s">
        <v>51</v>
      </c>
      <c r="J9" s="39" t="s">
        <v>100</v>
      </c>
      <c r="K9" s="39" t="s">
        <v>52</v>
      </c>
      <c r="L9" s="53">
        <v>10000</v>
      </c>
      <c r="M9" s="57" t="s">
        <v>101</v>
      </c>
    </row>
    <row r="10" spans="1:13" s="5" customFormat="1" ht="25.5" customHeight="1" x14ac:dyDescent="0.2">
      <c r="B10" s="31"/>
      <c r="C10" s="31"/>
      <c r="D10" s="31"/>
      <c r="E10" s="39">
        <f>E9+1</f>
        <v>2</v>
      </c>
      <c r="F10" s="42">
        <v>53027396</v>
      </c>
      <c r="G10" s="58" t="s">
        <v>57</v>
      </c>
      <c r="H10" s="40">
        <v>44564</v>
      </c>
      <c r="I10" s="39" t="s">
        <v>51</v>
      </c>
      <c r="J10" s="39" t="s">
        <v>54</v>
      </c>
      <c r="K10" s="39" t="s">
        <v>55</v>
      </c>
      <c r="L10" s="53">
        <v>10000</v>
      </c>
      <c r="M10" s="57" t="s">
        <v>56</v>
      </c>
    </row>
    <row r="11" spans="1:13" s="5" customFormat="1" ht="25.5" customHeight="1" x14ac:dyDescent="0.2">
      <c r="B11" s="31"/>
      <c r="C11" s="31"/>
      <c r="D11" s="31"/>
      <c r="E11" s="39">
        <v>3</v>
      </c>
      <c r="F11" s="42">
        <v>51652692</v>
      </c>
      <c r="G11" s="58" t="s">
        <v>58</v>
      </c>
      <c r="H11" s="40">
        <v>44564</v>
      </c>
      <c r="I11" s="39" t="s">
        <v>51</v>
      </c>
      <c r="J11" s="39" t="s">
        <v>59</v>
      </c>
      <c r="K11" s="39" t="s">
        <v>60</v>
      </c>
      <c r="L11" s="53">
        <v>5000</v>
      </c>
      <c r="M11" s="57" t="s">
        <v>61</v>
      </c>
    </row>
    <row r="12" spans="1:13" s="5" customFormat="1" ht="27" customHeight="1" x14ac:dyDescent="0.2">
      <c r="B12" s="31"/>
      <c r="C12" s="31"/>
      <c r="D12" s="31"/>
      <c r="E12" s="39">
        <v>4</v>
      </c>
      <c r="F12" s="42">
        <v>110411978</v>
      </c>
      <c r="G12" s="58" t="s">
        <v>62</v>
      </c>
      <c r="H12" s="40">
        <v>44564</v>
      </c>
      <c r="I12" s="39" t="s">
        <v>80</v>
      </c>
      <c r="J12" s="39" t="s">
        <v>63</v>
      </c>
      <c r="K12" s="39" t="s">
        <v>64</v>
      </c>
      <c r="L12" s="53">
        <v>7500</v>
      </c>
      <c r="M12" s="57" t="s">
        <v>65</v>
      </c>
    </row>
    <row r="13" spans="1:13" s="5" customFormat="1" ht="26.25" customHeight="1" x14ac:dyDescent="0.2">
      <c r="B13" s="31"/>
      <c r="C13" s="31"/>
      <c r="D13" s="31"/>
      <c r="E13" s="39">
        <v>5</v>
      </c>
      <c r="F13" s="41" t="s">
        <v>70</v>
      </c>
      <c r="G13" s="58" t="s">
        <v>66</v>
      </c>
      <c r="H13" s="40">
        <v>44564</v>
      </c>
      <c r="I13" s="39" t="s">
        <v>51</v>
      </c>
      <c r="J13" s="39" t="s">
        <v>67</v>
      </c>
      <c r="K13" s="39" t="s">
        <v>68</v>
      </c>
      <c r="L13" s="53">
        <v>3000</v>
      </c>
      <c r="M13" s="57" t="s">
        <v>69</v>
      </c>
    </row>
    <row r="14" spans="1:13" s="5" customFormat="1" ht="27.95" customHeight="1" x14ac:dyDescent="0.2">
      <c r="B14" s="31"/>
      <c r="C14" s="31"/>
      <c r="D14" s="31"/>
      <c r="E14" s="39">
        <v>6</v>
      </c>
      <c r="F14" s="42">
        <v>105538612</v>
      </c>
      <c r="G14" s="58" t="s">
        <v>71</v>
      </c>
      <c r="H14" s="40">
        <v>44564</v>
      </c>
      <c r="I14" s="39" t="s">
        <v>51</v>
      </c>
      <c r="J14" s="39" t="s">
        <v>72</v>
      </c>
      <c r="K14" s="43" t="s">
        <v>68</v>
      </c>
      <c r="L14" s="54">
        <v>4000</v>
      </c>
      <c r="M14" s="57" t="s">
        <v>73</v>
      </c>
    </row>
    <row r="15" spans="1:13" s="5" customFormat="1" ht="24.75" customHeight="1" x14ac:dyDescent="0.2">
      <c r="B15" s="31"/>
      <c r="C15" s="31"/>
      <c r="D15" s="31"/>
      <c r="E15" s="39">
        <v>7</v>
      </c>
      <c r="F15" s="42">
        <v>98793764</v>
      </c>
      <c r="G15" s="58" t="s">
        <v>102</v>
      </c>
      <c r="H15" s="40">
        <v>44564</v>
      </c>
      <c r="I15" s="39" t="s">
        <v>51</v>
      </c>
      <c r="J15" s="39" t="s">
        <v>74</v>
      </c>
      <c r="K15" s="43" t="s">
        <v>60</v>
      </c>
      <c r="L15" s="54">
        <v>5000</v>
      </c>
      <c r="M15" s="57" t="s">
        <v>75</v>
      </c>
    </row>
    <row r="16" spans="1:13" s="5" customFormat="1" ht="27.95" customHeight="1" x14ac:dyDescent="0.2">
      <c r="B16" s="31"/>
      <c r="C16" s="31"/>
      <c r="D16" s="31"/>
      <c r="E16" s="39">
        <v>8</v>
      </c>
      <c r="F16" s="42">
        <v>39455378</v>
      </c>
      <c r="G16" s="58" t="s">
        <v>76</v>
      </c>
      <c r="H16" s="40">
        <v>44564</v>
      </c>
      <c r="I16" s="39" t="s">
        <v>111</v>
      </c>
      <c r="J16" s="39" t="s">
        <v>77</v>
      </c>
      <c r="K16" s="43" t="s">
        <v>60</v>
      </c>
      <c r="L16" s="54">
        <v>10000</v>
      </c>
      <c r="M16" s="57" t="s">
        <v>78</v>
      </c>
    </row>
    <row r="17" spans="1:13" s="5" customFormat="1" ht="24.75" customHeight="1" x14ac:dyDescent="0.2">
      <c r="B17" s="31"/>
      <c r="C17" s="31"/>
      <c r="D17" s="31"/>
      <c r="E17" s="39">
        <v>9</v>
      </c>
      <c r="F17" s="42">
        <v>105041084</v>
      </c>
      <c r="G17" s="58" t="s">
        <v>79</v>
      </c>
      <c r="H17" s="40">
        <v>44564</v>
      </c>
      <c r="I17" s="39" t="s">
        <v>107</v>
      </c>
      <c r="J17" s="39" t="s">
        <v>81</v>
      </c>
      <c r="K17" s="43" t="s">
        <v>4</v>
      </c>
      <c r="L17" s="54">
        <v>2000</v>
      </c>
      <c r="M17" s="57" t="s">
        <v>82</v>
      </c>
    </row>
    <row r="18" spans="1:13" s="5" customFormat="1" ht="26.25" customHeight="1" x14ac:dyDescent="0.2">
      <c r="B18" s="31"/>
      <c r="C18" s="31"/>
      <c r="D18" s="31"/>
      <c r="E18" s="39">
        <v>10</v>
      </c>
      <c r="F18" s="42">
        <v>51286157</v>
      </c>
      <c r="G18" s="41" t="s">
        <v>108</v>
      </c>
      <c r="H18" s="40">
        <v>44564</v>
      </c>
      <c r="I18" s="39" t="s">
        <v>51</v>
      </c>
      <c r="J18" s="39" t="s">
        <v>83</v>
      </c>
      <c r="K18" s="43" t="s">
        <v>60</v>
      </c>
      <c r="L18" s="54">
        <v>6000</v>
      </c>
      <c r="M18" s="57" t="s">
        <v>84</v>
      </c>
    </row>
    <row r="19" spans="1:13" s="5" customFormat="1" ht="26.25" customHeight="1" x14ac:dyDescent="0.2">
      <c r="B19" s="31"/>
      <c r="C19" s="31"/>
      <c r="D19" s="31"/>
      <c r="E19" s="39">
        <v>11</v>
      </c>
      <c r="F19" s="42">
        <v>16927087</v>
      </c>
      <c r="G19" s="41" t="s">
        <v>109</v>
      </c>
      <c r="H19" s="40">
        <v>44578</v>
      </c>
      <c r="I19" s="39" t="s">
        <v>112</v>
      </c>
      <c r="J19" s="39" t="s">
        <v>85</v>
      </c>
      <c r="K19" s="43" t="s">
        <v>86</v>
      </c>
      <c r="L19" s="55">
        <v>8000</v>
      </c>
      <c r="M19" s="57" t="s">
        <v>87</v>
      </c>
    </row>
    <row r="20" spans="1:13" s="5" customFormat="1" ht="23.25" customHeight="1" x14ac:dyDescent="0.2">
      <c r="B20" s="31"/>
      <c r="C20" s="31"/>
      <c r="D20" s="31"/>
      <c r="E20" s="39">
        <v>12</v>
      </c>
      <c r="F20" s="42">
        <v>109728971</v>
      </c>
      <c r="G20" s="58" t="s">
        <v>106</v>
      </c>
      <c r="H20" s="40">
        <v>44578</v>
      </c>
      <c r="I20" s="39" t="s">
        <v>112</v>
      </c>
      <c r="J20" s="39" t="s">
        <v>88</v>
      </c>
      <c r="K20" s="43" t="s">
        <v>52</v>
      </c>
      <c r="L20" s="54">
        <v>5000</v>
      </c>
      <c r="M20" s="57" t="s">
        <v>89</v>
      </c>
    </row>
    <row r="21" spans="1:13" s="5" customFormat="1" ht="28.5" customHeight="1" x14ac:dyDescent="0.2">
      <c r="B21" s="31"/>
      <c r="C21" s="31"/>
      <c r="D21" s="31"/>
      <c r="E21" s="39">
        <v>13</v>
      </c>
      <c r="F21" s="42">
        <v>75308835</v>
      </c>
      <c r="G21" s="58" t="s">
        <v>105</v>
      </c>
      <c r="H21" s="40">
        <v>44578</v>
      </c>
      <c r="I21" s="39" t="s">
        <v>112</v>
      </c>
      <c r="J21" s="39" t="s">
        <v>90</v>
      </c>
      <c r="K21" s="43" t="s">
        <v>91</v>
      </c>
      <c r="L21" s="54">
        <v>5000</v>
      </c>
      <c r="M21" s="57" t="s">
        <v>92</v>
      </c>
    </row>
    <row r="22" spans="1:13" s="5" customFormat="1" ht="24.75" customHeight="1" x14ac:dyDescent="0.2">
      <c r="B22" s="31"/>
      <c r="C22" s="31"/>
      <c r="D22" s="31"/>
      <c r="E22" s="39">
        <v>14</v>
      </c>
      <c r="F22" s="42">
        <v>42919924</v>
      </c>
      <c r="G22" s="58" t="s">
        <v>104</v>
      </c>
      <c r="H22" s="40">
        <v>44578</v>
      </c>
      <c r="I22" s="39" t="s">
        <v>112</v>
      </c>
      <c r="J22" s="39" t="s">
        <v>93</v>
      </c>
      <c r="K22" s="43" t="s">
        <v>94</v>
      </c>
      <c r="L22" s="54">
        <v>5000</v>
      </c>
      <c r="M22" s="56" t="s">
        <v>95</v>
      </c>
    </row>
    <row r="23" spans="1:13" s="33" customFormat="1" ht="24.75" customHeight="1" x14ac:dyDescent="0.2">
      <c r="B23" s="31"/>
      <c r="C23" s="31"/>
      <c r="D23" s="31"/>
      <c r="E23" s="39">
        <v>15</v>
      </c>
      <c r="F23" s="42">
        <v>92329500</v>
      </c>
      <c r="G23" s="58" t="s">
        <v>103</v>
      </c>
      <c r="H23" s="40">
        <v>44578</v>
      </c>
      <c r="I23" s="39" t="s">
        <v>112</v>
      </c>
      <c r="J23" s="39" t="s">
        <v>96</v>
      </c>
      <c r="K23" s="43" t="s">
        <v>60</v>
      </c>
      <c r="L23" s="54">
        <v>5000</v>
      </c>
      <c r="M23" s="56" t="s">
        <v>97</v>
      </c>
    </row>
    <row r="24" spans="1:13" s="33" customFormat="1" ht="24.75" customHeight="1" x14ac:dyDescent="0.2">
      <c r="B24" s="31"/>
      <c r="C24" s="31"/>
      <c r="D24" s="31"/>
      <c r="E24" s="67" t="s">
        <v>110</v>
      </c>
      <c r="F24" s="67"/>
      <c r="G24" s="67"/>
      <c r="H24" s="67"/>
      <c r="I24" s="67"/>
      <c r="J24" s="67"/>
      <c r="K24" s="67"/>
      <c r="L24" s="60">
        <f>SUM(L9:L23)</f>
        <v>90500</v>
      </c>
      <c r="M24" s="59"/>
    </row>
    <row r="25" spans="1:13" s="33" customFormat="1" ht="24.75" customHeight="1" x14ac:dyDescent="0.2">
      <c r="B25" s="31"/>
      <c r="C25" s="31"/>
      <c r="D25" s="31"/>
      <c r="E25" s="61"/>
      <c r="F25" s="61"/>
      <c r="G25" s="61"/>
      <c r="H25" s="61"/>
      <c r="I25" s="61"/>
      <c r="J25" s="61"/>
      <c r="K25" s="61"/>
      <c r="L25" s="62"/>
      <c r="M25" s="59"/>
    </row>
    <row r="26" spans="1:13" s="33" customFormat="1" ht="24.75" customHeight="1" x14ac:dyDescent="0.2">
      <c r="B26" s="31"/>
      <c r="C26" s="31"/>
      <c r="D26" s="31"/>
      <c r="E26" s="61"/>
      <c r="F26" s="61"/>
      <c r="G26" s="61"/>
      <c r="H26" s="61"/>
      <c r="I26" s="61"/>
      <c r="J26" s="61"/>
      <c r="K26" s="61"/>
      <c r="L26" s="62"/>
      <c r="M26" s="59"/>
    </row>
    <row r="27" spans="1:13" s="4" customFormat="1" ht="23.25" customHeight="1" x14ac:dyDescent="0.2">
      <c r="E27" s="44"/>
      <c r="F27" s="44"/>
      <c r="G27" s="44"/>
      <c r="H27" s="44"/>
      <c r="I27" s="44"/>
      <c r="J27" s="45"/>
      <c r="K27" s="45"/>
      <c r="L27" s="46"/>
      <c r="M27" s="46"/>
    </row>
    <row r="28" spans="1:13" ht="16.5" x14ac:dyDescent="0.2">
      <c r="A28" s="1"/>
      <c r="F28" s="49" t="s">
        <v>40</v>
      </c>
      <c r="G28" s="49"/>
      <c r="H28" s="49"/>
      <c r="I28" s="50"/>
      <c r="J28" s="49" t="s">
        <v>41</v>
      </c>
      <c r="K28" s="49"/>
      <c r="L28" s="49"/>
      <c r="M28" s="49"/>
    </row>
    <row r="29" spans="1:13" ht="14.25" customHeight="1" x14ac:dyDescent="0.2">
      <c r="F29" s="33"/>
      <c r="G29" s="65" t="s">
        <v>42</v>
      </c>
      <c r="H29" s="65"/>
      <c r="I29" s="65"/>
      <c r="J29" s="51"/>
      <c r="K29" s="66" t="s">
        <v>43</v>
      </c>
      <c r="L29" s="66"/>
      <c r="M29" s="66"/>
    </row>
    <row r="30" spans="1:13" ht="13.5" customHeight="1" x14ac:dyDescent="0.2">
      <c r="F30" s="33"/>
      <c r="G30" s="63" t="s">
        <v>44</v>
      </c>
      <c r="H30" s="63"/>
      <c r="I30" s="63"/>
      <c r="J30" s="51"/>
      <c r="K30" s="64" t="s">
        <v>45</v>
      </c>
      <c r="L30" s="64"/>
      <c r="M30" s="64"/>
    </row>
    <row r="31" spans="1:13" ht="12" customHeight="1" x14ac:dyDescent="0.2">
      <c r="F31" s="33"/>
      <c r="G31" s="63" t="s">
        <v>46</v>
      </c>
      <c r="H31" s="63"/>
      <c r="I31" s="63"/>
      <c r="J31" s="51"/>
      <c r="K31" s="64" t="s">
        <v>47</v>
      </c>
      <c r="L31" s="64"/>
      <c r="M31" s="64"/>
    </row>
    <row r="32" spans="1:13" ht="15" x14ac:dyDescent="0.25">
      <c r="F32" s="33"/>
      <c r="G32" s="33"/>
      <c r="J32" s="52"/>
      <c r="K32" s="52"/>
      <c r="L32" s="52"/>
      <c r="M32" s="52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E24:K24"/>
    <mergeCell ref="F2:M2"/>
    <mergeCell ref="G3:M3"/>
    <mergeCell ref="E5:M5"/>
    <mergeCell ref="G4:L4"/>
    <mergeCell ref="G6:L6"/>
    <mergeCell ref="G30:I30"/>
    <mergeCell ref="K30:M30"/>
    <mergeCell ref="G31:I31"/>
    <mergeCell ref="K31:M31"/>
    <mergeCell ref="G29:I29"/>
    <mergeCell ref="K29:M29"/>
  </mergeCells>
  <conditionalFormatting sqref="F18">
    <cfRule type="duplicateValues" dxfId="11" priority="68"/>
  </conditionalFormatting>
  <conditionalFormatting sqref="F17">
    <cfRule type="duplicateValues" dxfId="10" priority="67"/>
  </conditionalFormatting>
  <conditionalFormatting sqref="F21">
    <cfRule type="duplicateValues" dxfId="9" priority="65"/>
  </conditionalFormatting>
  <conditionalFormatting sqref="F11">
    <cfRule type="duplicateValues" dxfId="8" priority="63"/>
  </conditionalFormatting>
  <conditionalFormatting sqref="F12">
    <cfRule type="duplicateValues" dxfId="7" priority="62"/>
  </conditionalFormatting>
  <conditionalFormatting sqref="F10">
    <cfRule type="duplicateValues" dxfId="6" priority="61"/>
  </conditionalFormatting>
  <conditionalFormatting sqref="F16">
    <cfRule type="duplicateValues" dxfId="5" priority="54"/>
  </conditionalFormatting>
  <conditionalFormatting sqref="F14">
    <cfRule type="duplicateValues" dxfId="4" priority="53"/>
  </conditionalFormatting>
  <conditionalFormatting sqref="F22:F23">
    <cfRule type="duplicateValues" dxfId="3" priority="43"/>
  </conditionalFormatting>
  <conditionalFormatting sqref="F19">
    <cfRule type="duplicateValues" dxfId="2" priority="28"/>
  </conditionalFormatting>
  <conditionalFormatting sqref="F20">
    <cfRule type="duplicateValues" dxfId="1" priority="27"/>
  </conditionalFormatting>
  <conditionalFormatting sqref="F15">
    <cfRule type="duplicateValues" dxfId="0" priority="69"/>
  </conditionalFormatting>
  <pageMargins left="0.51181102362204722" right="0.31496062992125984" top="0.55118110236220474" bottom="0.74803149606299213" header="0.31496062992125984" footer="0.31496062992125984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8" workbookViewId="0">
      <selection activeCell="H17" sqref="H17"/>
    </sheetView>
  </sheetViews>
  <sheetFormatPr baseColWidth="10" defaultRowHeight="15" x14ac:dyDescent="0.25"/>
  <cols>
    <col min="2" max="2" width="34.85546875" customWidth="1"/>
    <col min="3" max="3" width="13.85546875" customWidth="1"/>
    <col min="5" max="5" width="33.28515625" customWidth="1"/>
    <col min="6" max="6" width="27.28515625" customWidth="1"/>
  </cols>
  <sheetData>
    <row r="1" spans="1:8" ht="15.75" thickBot="1" x14ac:dyDescent="0.3">
      <c r="A1" s="6" t="s">
        <v>5</v>
      </c>
      <c r="B1" s="7" t="s">
        <v>6</v>
      </c>
      <c r="C1" s="8" t="s">
        <v>7</v>
      </c>
      <c r="D1" s="8" t="s">
        <v>8</v>
      </c>
      <c r="E1" s="7" t="s">
        <v>9</v>
      </c>
      <c r="F1" s="7" t="s">
        <v>10</v>
      </c>
    </row>
    <row r="2" spans="1:8" ht="15.75" thickBot="1" x14ac:dyDescent="0.3">
      <c r="A2" s="14">
        <v>1</v>
      </c>
      <c r="B2" s="10" t="s">
        <v>11</v>
      </c>
      <c r="C2" s="16">
        <v>1</v>
      </c>
      <c r="D2" s="14">
        <v>9</v>
      </c>
      <c r="E2" s="17">
        <v>12250</v>
      </c>
      <c r="F2" s="17">
        <f>E2*D2*C2</f>
        <v>110250</v>
      </c>
    </row>
    <row r="3" spans="1:8" ht="15.75" thickBot="1" x14ac:dyDescent="0.3">
      <c r="A3" s="14">
        <v>2</v>
      </c>
      <c r="B3" s="10" t="s">
        <v>12</v>
      </c>
      <c r="C3" s="18">
        <v>1</v>
      </c>
      <c r="D3" s="14">
        <v>9</v>
      </c>
      <c r="E3" s="17">
        <v>15000</v>
      </c>
      <c r="F3" s="17">
        <f t="shared" ref="F3:F13" si="0">E3*D3*C3</f>
        <v>135000</v>
      </c>
    </row>
    <row r="4" spans="1:8" ht="15.75" thickBot="1" x14ac:dyDescent="0.3">
      <c r="A4" s="14">
        <v>3</v>
      </c>
      <c r="B4" s="10" t="s">
        <v>15</v>
      </c>
      <c r="C4" s="24">
        <v>1</v>
      </c>
      <c r="D4" s="19">
        <v>9</v>
      </c>
      <c r="E4" s="26">
        <v>9350</v>
      </c>
      <c r="F4" s="17">
        <f t="shared" si="0"/>
        <v>84150</v>
      </c>
    </row>
    <row r="5" spans="1:8" ht="15.75" thickBot="1" x14ac:dyDescent="0.3">
      <c r="A5" s="14">
        <v>4</v>
      </c>
      <c r="B5" s="10" t="s">
        <v>13</v>
      </c>
      <c r="C5" s="11">
        <v>1</v>
      </c>
      <c r="D5" s="25">
        <v>9</v>
      </c>
      <c r="E5" s="12">
        <v>9350</v>
      </c>
      <c r="F5" s="17">
        <f t="shared" si="0"/>
        <v>84150</v>
      </c>
    </row>
    <row r="6" spans="1:8" ht="15.75" thickBot="1" x14ac:dyDescent="0.3">
      <c r="A6" s="14">
        <v>5</v>
      </c>
      <c r="B6" s="10" t="s">
        <v>16</v>
      </c>
      <c r="C6" s="11">
        <v>1</v>
      </c>
      <c r="D6" s="23">
        <v>9</v>
      </c>
      <c r="E6" s="12">
        <v>8200</v>
      </c>
      <c r="F6" s="17">
        <f t="shared" si="0"/>
        <v>73800</v>
      </c>
    </row>
    <row r="7" spans="1:8" ht="15.75" thickBot="1" x14ac:dyDescent="0.3">
      <c r="A7" s="14">
        <v>6</v>
      </c>
      <c r="B7" s="10" t="s">
        <v>17</v>
      </c>
      <c r="C7" s="11">
        <v>1</v>
      </c>
      <c r="D7" s="15">
        <v>9</v>
      </c>
      <c r="E7" s="12">
        <v>8000</v>
      </c>
      <c r="F7" s="17">
        <f t="shared" si="0"/>
        <v>72000</v>
      </c>
    </row>
    <row r="8" spans="1:8" ht="15.75" thickBot="1" x14ac:dyDescent="0.3">
      <c r="A8" s="14">
        <v>7</v>
      </c>
      <c r="B8" s="10" t="s">
        <v>14</v>
      </c>
      <c r="C8" s="11">
        <v>1</v>
      </c>
      <c r="D8" s="23">
        <v>9</v>
      </c>
      <c r="E8" s="12">
        <v>7600</v>
      </c>
      <c r="F8" s="17">
        <f t="shared" si="0"/>
        <v>68400</v>
      </c>
    </row>
    <row r="9" spans="1:8" ht="15.75" thickBot="1" x14ac:dyDescent="0.3">
      <c r="A9" s="14">
        <v>8</v>
      </c>
      <c r="B9" s="10" t="s">
        <v>18</v>
      </c>
      <c r="C9" s="24">
        <v>7</v>
      </c>
      <c r="D9" s="23">
        <v>9</v>
      </c>
      <c r="E9" s="12">
        <v>6450</v>
      </c>
      <c r="F9" s="17">
        <f t="shared" si="0"/>
        <v>406350</v>
      </c>
    </row>
    <row r="10" spans="1:8" ht="15.75" thickBot="1" x14ac:dyDescent="0.3">
      <c r="A10" s="14">
        <v>9</v>
      </c>
      <c r="B10" s="10" t="s">
        <v>16</v>
      </c>
      <c r="C10" s="11">
        <v>1</v>
      </c>
      <c r="D10" s="21">
        <v>9</v>
      </c>
      <c r="E10" s="12">
        <v>6450</v>
      </c>
      <c r="F10" s="17">
        <f t="shared" si="0"/>
        <v>58050</v>
      </c>
    </row>
    <row r="11" spans="1:8" ht="15.75" thickBot="1" x14ac:dyDescent="0.3">
      <c r="A11" s="14">
        <v>10</v>
      </c>
      <c r="B11" s="10" t="s">
        <v>19</v>
      </c>
      <c r="C11" s="11">
        <v>1</v>
      </c>
      <c r="D11" s="23">
        <v>9</v>
      </c>
      <c r="E11" s="12">
        <v>5850</v>
      </c>
      <c r="F11" s="17">
        <f t="shared" si="0"/>
        <v>52650</v>
      </c>
    </row>
    <row r="12" spans="1:8" ht="15.75" thickBot="1" x14ac:dyDescent="0.3">
      <c r="A12" s="14">
        <v>11</v>
      </c>
      <c r="B12" s="10" t="s">
        <v>20</v>
      </c>
      <c r="C12" s="11">
        <v>1</v>
      </c>
      <c r="D12" s="23">
        <v>9</v>
      </c>
      <c r="E12" s="12">
        <v>8200</v>
      </c>
      <c r="F12" s="17">
        <f t="shared" si="0"/>
        <v>73800</v>
      </c>
    </row>
    <row r="13" spans="1:8" ht="15.75" thickBot="1" x14ac:dyDescent="0.3">
      <c r="A13" s="23">
        <v>12</v>
      </c>
      <c r="B13" s="10" t="s">
        <v>21</v>
      </c>
      <c r="C13" s="11">
        <v>1</v>
      </c>
      <c r="D13" s="15">
        <v>9</v>
      </c>
      <c r="E13" s="12">
        <v>7000</v>
      </c>
      <c r="F13" s="26">
        <f t="shared" si="0"/>
        <v>63000</v>
      </c>
      <c r="H13" s="20"/>
    </row>
    <row r="14" spans="1:8" x14ac:dyDescent="0.25">
      <c r="D14" s="22"/>
    </row>
    <row r="15" spans="1:8" ht="18.75" x14ac:dyDescent="0.3">
      <c r="F15" s="27">
        <f>SUM(F2:F13)</f>
        <v>1281600</v>
      </c>
    </row>
    <row r="17" spans="1:6" ht="15.75" thickBot="1" x14ac:dyDescent="0.3"/>
    <row r="18" spans="1:6" ht="15.75" thickBot="1" x14ac:dyDescent="0.3">
      <c r="A18" s="6" t="s">
        <v>5</v>
      </c>
      <c r="B18" s="7" t="s">
        <v>6</v>
      </c>
      <c r="C18" s="8" t="s">
        <v>7</v>
      </c>
      <c r="D18" s="8" t="s">
        <v>8</v>
      </c>
      <c r="E18" s="7" t="s">
        <v>9</v>
      </c>
      <c r="F18" s="7" t="s">
        <v>10</v>
      </c>
    </row>
    <row r="19" spans="1:6" ht="15.75" thickBot="1" x14ac:dyDescent="0.3">
      <c r="A19" s="14">
        <v>1</v>
      </c>
      <c r="B19" s="9" t="s">
        <v>23</v>
      </c>
      <c r="C19" s="16">
        <v>1</v>
      </c>
      <c r="D19" s="14">
        <v>9</v>
      </c>
      <c r="E19" s="17">
        <v>12250</v>
      </c>
      <c r="F19" s="17">
        <f>E19*D19</f>
        <v>110250</v>
      </c>
    </row>
    <row r="20" spans="1:6" ht="15.75" thickBot="1" x14ac:dyDescent="0.3">
      <c r="A20" s="14">
        <v>2</v>
      </c>
      <c r="B20" s="23" t="s">
        <v>24</v>
      </c>
      <c r="C20" s="24">
        <v>4</v>
      </c>
      <c r="D20" s="28">
        <v>9</v>
      </c>
      <c r="E20" s="29">
        <v>11700</v>
      </c>
      <c r="F20" s="30">
        <f>C20*D20*E20</f>
        <v>421200</v>
      </c>
    </row>
    <row r="21" spans="1:6" ht="15.75" thickBot="1" x14ac:dyDescent="0.3">
      <c r="A21" s="14">
        <v>3</v>
      </c>
      <c r="B21" s="10" t="s">
        <v>25</v>
      </c>
      <c r="C21" s="11">
        <v>1</v>
      </c>
      <c r="D21" s="10">
        <v>9</v>
      </c>
      <c r="E21" s="12">
        <v>8750</v>
      </c>
      <c r="F21" s="13">
        <f t="shared" ref="F21:F29" si="1">C21*D21*E21</f>
        <v>78750</v>
      </c>
    </row>
    <row r="22" spans="1:6" ht="15.75" thickBot="1" x14ac:dyDescent="0.3">
      <c r="A22" s="14">
        <v>4</v>
      </c>
      <c r="B22" s="10" t="s">
        <v>26</v>
      </c>
      <c r="C22" s="11">
        <v>1</v>
      </c>
      <c r="D22" s="10">
        <v>9</v>
      </c>
      <c r="E22" s="12">
        <v>8200</v>
      </c>
      <c r="F22" s="13">
        <f t="shared" si="1"/>
        <v>73800</v>
      </c>
    </row>
    <row r="23" spans="1:6" ht="15.75" thickBot="1" x14ac:dyDescent="0.3">
      <c r="A23" s="14">
        <v>5</v>
      </c>
      <c r="B23" s="10" t="s">
        <v>27</v>
      </c>
      <c r="C23" s="11">
        <v>1</v>
      </c>
      <c r="D23" s="10">
        <v>9</v>
      </c>
      <c r="E23" s="12">
        <v>7600</v>
      </c>
      <c r="F23" s="13">
        <f t="shared" si="1"/>
        <v>68400</v>
      </c>
    </row>
    <row r="24" spans="1:6" ht="15.75" thickBot="1" x14ac:dyDescent="0.3">
      <c r="A24" s="14">
        <v>6</v>
      </c>
      <c r="B24" s="10" t="s">
        <v>27</v>
      </c>
      <c r="C24" s="11">
        <v>1</v>
      </c>
      <c r="D24" s="10">
        <v>9</v>
      </c>
      <c r="E24" s="12">
        <v>6450</v>
      </c>
      <c r="F24" s="13">
        <f t="shared" si="1"/>
        <v>58050</v>
      </c>
    </row>
    <row r="25" spans="1:6" ht="15.75" thickBot="1" x14ac:dyDescent="0.3">
      <c r="A25" s="14">
        <v>7</v>
      </c>
      <c r="B25" s="10" t="s">
        <v>27</v>
      </c>
      <c r="C25" s="11">
        <v>3</v>
      </c>
      <c r="D25" s="10">
        <v>9</v>
      </c>
      <c r="E25" s="12">
        <v>5850</v>
      </c>
      <c r="F25" s="13">
        <f t="shared" si="1"/>
        <v>157950</v>
      </c>
    </row>
    <row r="26" spans="1:6" ht="15.75" thickBot="1" x14ac:dyDescent="0.3">
      <c r="A26" s="14">
        <v>8</v>
      </c>
      <c r="B26" s="10" t="s">
        <v>22</v>
      </c>
      <c r="C26" s="11">
        <v>1</v>
      </c>
      <c r="D26" s="10">
        <v>9</v>
      </c>
      <c r="E26" s="12">
        <v>5850</v>
      </c>
      <c r="F26" s="13">
        <f t="shared" si="1"/>
        <v>52650</v>
      </c>
    </row>
    <row r="27" spans="1:6" ht="15.75" thickBot="1" x14ac:dyDescent="0.3">
      <c r="A27" s="14">
        <v>9</v>
      </c>
      <c r="B27" s="10" t="s">
        <v>28</v>
      </c>
      <c r="C27" s="11">
        <v>2</v>
      </c>
      <c r="D27" s="10">
        <v>9</v>
      </c>
      <c r="E27" s="12">
        <v>5250</v>
      </c>
      <c r="F27" s="13">
        <f t="shared" si="1"/>
        <v>94500</v>
      </c>
    </row>
    <row r="28" spans="1:6" ht="15.75" thickBot="1" x14ac:dyDescent="0.3">
      <c r="A28" s="14">
        <v>10</v>
      </c>
      <c r="B28" s="10" t="s">
        <v>29</v>
      </c>
      <c r="C28" s="11">
        <v>1</v>
      </c>
      <c r="D28" s="10">
        <v>9</v>
      </c>
      <c r="E28" s="12">
        <v>13350</v>
      </c>
      <c r="F28" s="13">
        <f t="shared" si="1"/>
        <v>120150</v>
      </c>
    </row>
    <row r="29" spans="1:6" ht="15.75" thickBot="1" x14ac:dyDescent="0.3">
      <c r="A29" s="14">
        <v>11</v>
      </c>
      <c r="B29" s="10" t="s">
        <v>30</v>
      </c>
      <c r="C29" s="11">
        <v>1</v>
      </c>
      <c r="D29" s="10">
        <v>9</v>
      </c>
      <c r="E29" s="12">
        <v>7000</v>
      </c>
      <c r="F29" s="13">
        <f t="shared" si="1"/>
        <v>63000</v>
      </c>
    </row>
    <row r="30" spans="1:6" ht="15.75" thickBot="1" x14ac:dyDescent="0.3">
      <c r="A30" s="23">
        <v>12</v>
      </c>
      <c r="B30" s="10" t="s">
        <v>31</v>
      </c>
      <c r="C30" s="11">
        <v>1</v>
      </c>
      <c r="D30" s="10">
        <v>9</v>
      </c>
      <c r="E30" s="12">
        <v>5850</v>
      </c>
      <c r="F30" s="13">
        <v>60000</v>
      </c>
    </row>
    <row r="32" spans="1:6" x14ac:dyDescent="0.25">
      <c r="F32" s="20">
        <f>SUM(F19:F30)</f>
        <v>1358700</v>
      </c>
    </row>
    <row r="34" spans="1:6" ht="15.75" thickBot="1" x14ac:dyDescent="0.3"/>
    <row r="35" spans="1:6" ht="15.75" thickBot="1" x14ac:dyDescent="0.3">
      <c r="A35" s="6" t="s">
        <v>5</v>
      </c>
      <c r="B35" s="7" t="s">
        <v>6</v>
      </c>
      <c r="C35" s="8" t="s">
        <v>7</v>
      </c>
      <c r="D35" s="8" t="s">
        <v>8</v>
      </c>
      <c r="E35" s="7" t="s">
        <v>9</v>
      </c>
      <c r="F35" s="7" t="s">
        <v>10</v>
      </c>
    </row>
    <row r="36" spans="1:6" ht="15.75" thickBot="1" x14ac:dyDescent="0.3">
      <c r="A36" s="14">
        <v>1</v>
      </c>
      <c r="B36" s="9" t="s">
        <v>32</v>
      </c>
      <c r="C36" s="16">
        <v>1</v>
      </c>
      <c r="D36" s="14">
        <v>9</v>
      </c>
      <c r="E36" s="17">
        <v>5850</v>
      </c>
      <c r="F36" s="17">
        <f>E36*D36</f>
        <v>52650</v>
      </c>
    </row>
    <row r="37" spans="1:6" ht="15.75" thickBot="1" x14ac:dyDescent="0.3">
      <c r="A37" s="14">
        <v>2</v>
      </c>
      <c r="B37" s="23" t="s">
        <v>33</v>
      </c>
      <c r="C37" s="24">
        <v>2</v>
      </c>
      <c r="D37" s="28">
        <v>9</v>
      </c>
      <c r="E37" s="29">
        <v>5850</v>
      </c>
      <c r="F37" s="30">
        <f>C37*D37*E37</f>
        <v>105300</v>
      </c>
    </row>
    <row r="38" spans="1:6" ht="15.75" thickBot="1" x14ac:dyDescent="0.3">
      <c r="A38" s="23">
        <v>3</v>
      </c>
      <c r="B38" s="10" t="s">
        <v>34</v>
      </c>
      <c r="C38" s="11">
        <v>1</v>
      </c>
      <c r="D38" s="10">
        <v>9</v>
      </c>
      <c r="E38" s="12">
        <v>4700</v>
      </c>
      <c r="F38" s="13">
        <f>C38*D38*E38</f>
        <v>42300</v>
      </c>
    </row>
    <row r="40" spans="1:6" x14ac:dyDescent="0.25">
      <c r="F40" s="20">
        <f>SUM(F36:F38)</f>
        <v>200250</v>
      </c>
    </row>
    <row r="41" spans="1:6" ht="15.75" thickBot="1" x14ac:dyDescent="0.3"/>
    <row r="42" spans="1:6" ht="15.75" thickBot="1" x14ac:dyDescent="0.3">
      <c r="A42" s="6" t="s">
        <v>5</v>
      </c>
      <c r="B42" s="7" t="s">
        <v>6</v>
      </c>
      <c r="C42" s="8" t="s">
        <v>7</v>
      </c>
      <c r="D42" s="8" t="s">
        <v>8</v>
      </c>
      <c r="E42" s="7" t="s">
        <v>9</v>
      </c>
      <c r="F42" s="7" t="s">
        <v>10</v>
      </c>
    </row>
    <row r="43" spans="1:6" ht="15.75" thickBot="1" x14ac:dyDescent="0.3">
      <c r="A43" s="14">
        <v>1</v>
      </c>
      <c r="B43" s="9" t="s">
        <v>35</v>
      </c>
      <c r="C43" s="16">
        <v>3</v>
      </c>
      <c r="D43" s="14">
        <v>9</v>
      </c>
      <c r="E43" s="17">
        <v>5850</v>
      </c>
      <c r="F43" s="17">
        <f>E43*D43*C43</f>
        <v>157950</v>
      </c>
    </row>
    <row r="44" spans="1:6" ht="15.75" thickBot="1" x14ac:dyDescent="0.3">
      <c r="A44" s="14">
        <v>2</v>
      </c>
      <c r="B44" s="23" t="s">
        <v>36</v>
      </c>
      <c r="C44" s="24">
        <v>1</v>
      </c>
      <c r="D44" s="28">
        <v>9</v>
      </c>
      <c r="E44" s="29">
        <v>5250</v>
      </c>
      <c r="F44" s="30">
        <f>C44*D44*E44</f>
        <v>47250</v>
      </c>
    </row>
    <row r="45" spans="1:6" ht="15.75" thickBot="1" x14ac:dyDescent="0.3">
      <c r="A45" s="23">
        <v>3</v>
      </c>
      <c r="B45" s="10" t="s">
        <v>37</v>
      </c>
      <c r="C45" s="11">
        <v>4</v>
      </c>
      <c r="D45" s="10">
        <v>9</v>
      </c>
      <c r="E45" s="12">
        <v>4100</v>
      </c>
      <c r="F45" s="13">
        <f>C45*D45*E45</f>
        <v>147600</v>
      </c>
    </row>
    <row r="47" spans="1:6" x14ac:dyDescent="0.25">
      <c r="F47" s="20">
        <f>SUM(F43:F45)</f>
        <v>352800</v>
      </c>
    </row>
    <row r="50" spans="6:6" x14ac:dyDescent="0.25">
      <c r="F50" s="20">
        <f>SUM(F47+F40+F32+F15)</f>
        <v>3193350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029 </vt:lpstr>
      <vt:lpstr>Hoja1</vt:lpstr>
      <vt:lpstr>'NOMINA 029 '!Área_de_impresión</vt:lpstr>
      <vt:lpstr>'NOMINA 029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Loida Rebeca Vasquez</cp:lastModifiedBy>
  <cp:lastPrinted>2022-03-02T15:53:59Z</cp:lastPrinted>
  <dcterms:created xsi:type="dcterms:W3CDTF">2019-01-22T18:57:28Z</dcterms:created>
  <dcterms:modified xsi:type="dcterms:W3CDTF">2022-03-07T20:40:00Z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